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Bizen-fs\財政課\財政係\02-01-D　決算\08　新市統計（類団比較等）\財政状況資料集\R6決算分\10_HP公表用\"/>
    </mc:Choice>
  </mc:AlternateContent>
  <xr:revisionPtr revIDLastSave="0" documentId="13_ncr:1_{B688294F-CB73-48AC-A53D-E61E0B096883}" xr6:coauthVersionLast="47" xr6:coauthVersionMax="47" xr10:uidLastSave="{00000000-0000-0000-0000-000000000000}"/>
  <bookViews>
    <workbookView xWindow="28680" yWindow="-120" windowWidth="19440" windowHeight="1488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63" i="12" l="1"/>
  <c r="AP63" i="12"/>
  <c r="AF88" i="12"/>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C36" i="10"/>
  <c r="C37" i="10" s="1"/>
  <c r="U35" i="10" l="1"/>
  <c r="U36" i="10" s="1"/>
  <c r="U37" i="10" s="1"/>
  <c r="AM34" i="10"/>
  <c r="AM35" i="10" l="1"/>
  <c r="AM36" i="10" s="1"/>
  <c r="BE34" i="10"/>
  <c r="BE35" i="10" s="1"/>
  <c r="BE36" i="10" s="1"/>
  <c r="BW34" i="10" l="1"/>
  <c r="BW35" i="10" s="1"/>
  <c r="BW36" i="10" s="1"/>
  <c r="BW37" i="10" s="1"/>
  <c r="BW38" i="10" s="1"/>
  <c r="BW39" i="10" s="1"/>
  <c r="BW40" i="10" s="1"/>
  <c r="BW41" i="10" s="1"/>
  <c r="BW42" i="10" s="1"/>
  <c r="CO34" i="10" l="1"/>
  <c r="CO35" i="10" s="1"/>
  <c r="CO36" i="10" s="1"/>
  <c r="CO37" i="10" s="1"/>
  <c r="CO38" i="10" s="1"/>
</calcChain>
</file>

<file path=xl/sharedStrings.xml><?xml version="1.0" encoding="utf-8"?>
<sst xmlns="http://schemas.openxmlformats.org/spreadsheetml/2006/main" count="1089" uniqueCount="571">
  <si>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</si>
  <si>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</si>
  <si>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</si>
  <si>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</si>
  <si>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</si>
  <si>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</si>
  <si>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</si>
  <si>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</si>
  <si>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</si>
  <si>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</si>
  <si>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</si>
  <si>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</si>
  <si>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</si>
  <si>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</si>
  <si>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</si>
  <si>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</si>
  <si>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</si>
  <si>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</si>
  <si>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</si>
  <si>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</si>
  <si>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</si>
  <si>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</si>
  <si>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</si>
  <si>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</si>
  <si>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</si>
  <si>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</si>
  <si>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</si>
  <si>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</si>
  <si>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</si>
  <si>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</si>
  <si>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</si>
  <si>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</si>
  <si>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</si>
  <si>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</si>
  <si>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</si>
  <si>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</si>
  <si>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</si>
  <si>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</si>
  <si>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</si>
  <si>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</si>
  <si>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</si>
  <si>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</si>
  <si>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</si>
  <si>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</si>
  <si>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</si>
  <si>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</si>
  <si>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</si>
  <si>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</si>
  <si>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</si>
  <si>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</si>
  <si>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</si>
  <si>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</si>
  <si>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</si>
  <si>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</si>
  <si>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</si>
  <si>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</si>
  <si>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</si>
  <si>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</si>
  <si>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</si>
  <si>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</si>
  <si>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</si>
  <si>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</si>
  <si>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</si>
  <si>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</si>
  <si>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</si>
  <si>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</si>
  <si>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</si>
  <si>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</si>
  <si>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</si>
  <si>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</si>
  <si>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</si>
  <si>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</si>
  <si>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</si>
  <si>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</si>
  <si>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</si>
  <si>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</si>
  <si>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</si>
  <si>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</si>
  <si>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</si>
  <si>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</si>
  <si>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</si>
  <si>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</si>
  <si>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</si>
  <si>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</si>
  <si>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</si>
  <si>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</si>
  <si>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</si>
  <si>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</si>
  <si>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</si>
  <si>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</si>
  <si>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</si>
  <si>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</si>
  <si>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</si>
  <si>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</si>
  <si>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</si>
  <si>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備前市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</si>
  <si>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</si>
  <si>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</si>
  <si>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</si>
  <si>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</si>
  <si>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</si>
  <si>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</si>
  <si>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</si>
  <si>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</si>
  <si>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</si>
  <si>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</si>
  <si>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</si>
  <si>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</si>
  <si>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</si>
  <si>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</si>
  <si>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</si>
  <si>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</si>
  <si>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</si>
  <si>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</si>
  <si>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</si>
  <si>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</si>
  <si>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</si>
  <si>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</si>
  <si>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</si>
  <si>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</si>
  <si>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</si>
  <si>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</si>
  <si>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</si>
  <si>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</si>
  <si>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</si>
  <si>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</si>
  <si>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</si>
  <si>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</si>
  <si>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</si>
  <si>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</si>
  <si>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</si>
  <si>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</si>
  <si>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</si>
  <si>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</si>
  <si>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</si>
  <si>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</si>
  <si>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</si>
  <si>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</si>
  <si>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</si>
  <si>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</si>
  <si>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</si>
  <si>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</si>
  <si>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</si>
  <si>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</si>
  <si>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</si>
  <si>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</si>
  <si>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</si>
  <si>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</si>
  <si>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</si>
  <si>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</si>
  <si>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</si>
  <si>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</si>
  <si>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</si>
  <si>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</si>
  <si>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</si>
  <si>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</si>
  <si>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</si>
  <si>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</si>
  <si>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</si>
  <si>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</si>
  <si>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</si>
  <si>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</si>
  <si>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</si>
  <si>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</si>
  <si>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</si>
  <si>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</si>
  <si>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</si>
  <si>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</si>
  <si>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</si>
  <si>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</si>
  <si>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</si>
  <si>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</si>
  <si>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</si>
  <si>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</si>
  <si>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</si>
  <si>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</si>
  <si>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</si>
  <si>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</si>
  <si>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</si>
  <si>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</si>
  <si>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</si>
  <si>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</si>
  <si>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</si>
  <si>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</si>
  <si>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</si>
  <si>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</si>
  <si>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</si>
  <si>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</si>
  <si>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</si>
  <si>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</si>
  <si>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</si>
  <si>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</si>
  <si>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</si>
  <si>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</si>
  <si>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</si>
  <si>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</si>
  <si>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</si>
  <si>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</si>
  <si>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</si>
  <si>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</si>
  <si>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</si>
  <si>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</si>
  <si>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</si>
  <si>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</si>
  <si>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岡山県備前市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</si>
  <si>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</si>
  <si>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</si>
  <si>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</si>
  <si>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</si>
  <si>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</si>
  <si>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</si>
  <si>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</si>
  <si>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</si>
  <si>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</si>
  <si>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</si>
  <si>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</si>
  <si>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</si>
  <si>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</si>
  <si>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</si>
  <si>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</si>
  <si>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</si>
  <si>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</si>
  <si>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</si>
  <si>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</si>
  <si>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</si>
  <si>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</si>
  <si>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</si>
  <si>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</si>
  <si>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</si>
  <si>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</si>
  <si>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</si>
  <si>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</si>
  <si>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</si>
  <si>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</si>
  <si>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</si>
  <si>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</si>
  <si>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</si>
  <si>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</si>
  <si>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</si>
  <si>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</si>
  <si>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</si>
  <si>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</si>
  <si>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</si>
  <si>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</si>
  <si>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</si>
  <si>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</si>
  <si>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</si>
  <si>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</si>
  <si>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</si>
  <si>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</si>
  <si>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</si>
  <si>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</si>
  <si>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</si>
  <si>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</si>
  <si>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</si>
  <si>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</si>
  <si>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</si>
  <si>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</si>
  <si>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</si>
  <si>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</si>
  <si>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</si>
  <si>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</si>
  <si>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</si>
  <si>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</si>
  <si>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</si>
  <si>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</si>
  <si>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</si>
  <si>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</si>
  <si>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</si>
  <si>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</si>
  <si>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</si>
  <si>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</si>
  <si>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</si>
  <si>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</si>
  <si>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</si>
  <si>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</si>
  <si>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</si>
  <si>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</si>
  <si>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</si>
  <si>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</si>
  <si>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</si>
  <si>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</si>
  <si>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</si>
  <si>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</si>
  <si>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</si>
  <si>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</si>
  <si>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</si>
  <si>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</si>
  <si>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</si>
  <si>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</si>
  <si>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</si>
  <si>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</si>
  <si>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</si>
  <si>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</si>
  <si>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</si>
  <si>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</si>
  <si>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</si>
  <si>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</si>
  <si>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</si>
  <si>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</si>
  <si>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</si>
  <si>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</si>
  <si>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</si>
  <si>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</si>
  <si>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</si>
  <si>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</si>
  <si>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</si>
  <si>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</si>
  <si>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</si>
  <si>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</si>
  <si>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</si>
  <si>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</si>
  <si>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</si>
  <si>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</si>
  <si>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</si>
  <si>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</si>
  <si>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</si>
  <si>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</si>
  <si>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</si>
  <si>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</si>
  <si>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</si>
  <si>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</si>
  <si>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</si>
  <si>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</si>
  <si>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</si>
  <si>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</si>
  <si>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</si>
  <si>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</si>
  <si>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</si>
  <si>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</si>
  <si>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</si>
  <si>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</si>
  <si>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</si>
  <si>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</si>
  <si>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</si>
  <si>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</si>
  <si>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</si>
  <si>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</si>
  <si>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</si>
  <si>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</si>
  <si>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</si>
  <si>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</si>
  <si>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</si>
  <si>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</si>
  <si>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</si>
  <si>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</si>
  <si>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</si>
  <si>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</si>
  <si>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</si>
  <si>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</si>
  <si>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</si>
  <si>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</si>
  <si>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</si>
  <si>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</si>
  <si>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</si>
  <si>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岡山県備前市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</si>
  <si>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</si>
  <si>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</si>
  <si>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</si>
  <si>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</si>
  <si>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</si>
  <si>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</si>
  <si>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</si>
  <si>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</si>
  <si>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</si>
  <si>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</si>
  <si>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</si>
  <si>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</si>
  <si>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</si>
  <si>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</si>
  <si>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</si>
  <si>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</si>
  <si>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</si>
  <si>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</si>
  <si>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</si>
  <si>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</si>
  <si>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備前市土地取得事業特別会計</t>
    <phoneticPr fontId="5"/>
  </si>
  <si>
    <t>備前市飲料水供給事業特別会計</t>
    <phoneticPr fontId="5"/>
  </si>
  <si>
    <t>備前市駐車場事業特別会計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</si>
  <si>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</si>
  <si>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</si>
  <si>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</si>
  <si>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</si>
  <si>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</si>
  <si>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</si>
  <si>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</si>
  <si>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</si>
  <si>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</si>
  <si>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</si>
  <si>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</si>
  <si>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</si>
  <si>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</si>
  <si>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備前市国民健康保険事業特別会計</t>
    <phoneticPr fontId="5"/>
  </si>
  <si>
    <t>備前市介護保険事業特別会計（介護保険事業勘定）</t>
    <phoneticPr fontId="5"/>
  </si>
  <si>
    <t>備前市介護保険事業特別会計（予防サービス事業勘定）</t>
    <phoneticPr fontId="5"/>
  </si>
  <si>
    <t>備前市後期高齢者医療事業特別会計</t>
    <phoneticPr fontId="5"/>
  </si>
  <si>
    <t>備前市水道事業会計</t>
    <phoneticPr fontId="5"/>
  </si>
  <si>
    <t>法適用企業</t>
    <phoneticPr fontId="5"/>
  </si>
  <si>
    <t>備前市下水道事業会計</t>
    <phoneticPr fontId="5"/>
  </si>
  <si>
    <t>備前市病院事業会計</t>
    <phoneticPr fontId="5"/>
  </si>
  <si>
    <t>備前市浄化槽整備事業特別会計</t>
    <phoneticPr fontId="5"/>
  </si>
  <si>
    <t>法非適用企業</t>
    <phoneticPr fontId="5"/>
  </si>
  <si>
    <t>備前市宅地造成分譲事業特別会計</t>
    <phoneticPr fontId="5"/>
  </si>
  <si>
    <t>備前市企業用地造成事業特別会計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</si>
  <si>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</si>
  <si>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</si>
  <si>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</si>
  <si>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</si>
  <si>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</si>
  <si>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</si>
  <si>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</si>
  <si>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</si>
  <si>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</si>
  <si>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</si>
  <si>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</si>
  <si>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</si>
  <si>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</si>
  <si>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</si>
  <si>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</si>
  <si>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</si>
  <si>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</si>
  <si>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</si>
  <si>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</si>
  <si>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</si>
  <si>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</si>
  <si>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</si>
  <si>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</si>
  <si>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</si>
  <si>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</si>
  <si>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</si>
  <si>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</si>
  <si>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</si>
  <si>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</si>
  <si>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</si>
  <si>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</si>
  <si>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</si>
  <si>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</si>
  <si>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</si>
  <si>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</si>
  <si>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</si>
  <si>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</si>
  <si>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</si>
  <si>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</si>
  <si>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</si>
  <si>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</si>
  <si>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</si>
  <si>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</si>
  <si>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</si>
  <si>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</si>
  <si>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</si>
  <si>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</si>
  <si>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</si>
  <si>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</si>
  <si>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</si>
  <si>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</si>
  <si>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</si>
  <si>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</si>
  <si>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</si>
  <si>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</si>
  <si>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</si>
  <si>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</si>
  <si>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</si>
  <si>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</si>
  <si>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</si>
  <si>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</si>
  <si>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</si>
  <si>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</si>
  <si>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</si>
  <si>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</si>
  <si>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</si>
  <si>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</si>
  <si>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</si>
  <si>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</si>
  <si>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</si>
  <si>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</si>
  <si>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</si>
  <si>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</si>
  <si>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</si>
  <si>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</si>
  <si>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</si>
  <si>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</si>
  <si>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</si>
  <si>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</si>
  <si>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</si>
  <si>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</si>
  <si>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</si>
  <si>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</si>
  <si>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</si>
  <si>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</si>
  <si>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</si>
  <si>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</si>
  <si>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</si>
  <si>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</si>
  <si>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</si>
  <si>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</si>
  <si>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</si>
  <si>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</si>
  <si>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</si>
  <si>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</si>
  <si>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</si>
  <si>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</si>
  <si>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</si>
  <si>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</si>
  <si>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</si>
  <si>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</si>
  <si>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</si>
  <si>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</si>
  <si>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</si>
  <si>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</si>
  <si>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</si>
  <si>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</si>
  <si>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</si>
  <si>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</si>
  <si>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</si>
  <si>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</si>
  <si>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</si>
  <si>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</si>
  <si>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</si>
  <si>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</si>
  <si>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</si>
  <si>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</si>
  <si>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</si>
  <si>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</si>
  <si>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</si>
  <si>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</si>
  <si>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</si>
  <si>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</si>
  <si>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</si>
  <si>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</si>
  <si>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</si>
  <si>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</si>
  <si>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</si>
  <si>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</si>
  <si>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</si>
  <si>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</si>
  <si>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</si>
  <si>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</si>
  <si>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</si>
  <si>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</si>
  <si>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2.41</t>
  </si>
  <si>
    <t>▲ 1.02</t>
  </si>
  <si>
    <t>備前市病院事業会計</t>
  </si>
  <si>
    <t>備前市水道事業会計</t>
  </si>
  <si>
    <t>一般会計</t>
  </si>
  <si>
    <t>備前市下水道事業会計</t>
  </si>
  <si>
    <t>備前市国民健康保険事業特別会計</t>
  </si>
  <si>
    <t>備前市介護保険事業特別会計（介護保険事業勘定）</t>
  </si>
  <si>
    <t>備前市企業用地造成事業特別会計</t>
  </si>
  <si>
    <t>備前市宅地造成分譲事業特別会計</t>
  </si>
  <si>
    <t>その他会計（赤字）</t>
  </si>
  <si>
    <t>その他会計（黒字）</t>
  </si>
  <si>
    <t>R02</t>
    <phoneticPr fontId="5"/>
  </si>
  <si>
    <t>R03</t>
    <phoneticPr fontId="5"/>
  </si>
  <si>
    <t>R04</t>
    <phoneticPr fontId="5"/>
  </si>
  <si>
    <t>R05</t>
    <phoneticPr fontId="5"/>
  </si>
  <si>
    <t>R06</t>
    <phoneticPr fontId="5"/>
  </si>
  <si>
    <t>-</t>
    <phoneticPr fontId="2"/>
  </si>
  <si>
    <t>備前市施設管理公社</t>
    <rPh sb="0" eb="3">
      <t>ビゼンシ</t>
    </rPh>
    <rPh sb="3" eb="7">
      <t>シセツカンリ</t>
    </rPh>
    <rPh sb="7" eb="9">
      <t>コウシャ</t>
    </rPh>
    <phoneticPr fontId="10"/>
  </si>
  <si>
    <t>片上埠頭開発</t>
    <rPh sb="0" eb="2">
      <t>カタカミ</t>
    </rPh>
    <rPh sb="2" eb="4">
      <t>フトウ</t>
    </rPh>
    <rPh sb="4" eb="6">
      <t>カイハツ</t>
    </rPh>
    <phoneticPr fontId="10"/>
  </si>
  <si>
    <t>日生有線テレビ</t>
    <rPh sb="0" eb="2">
      <t>ヒナセ</t>
    </rPh>
    <rPh sb="2" eb="4">
      <t>ユウセン</t>
    </rPh>
    <phoneticPr fontId="10"/>
  </si>
  <si>
    <t>一般財団法人岡山セラミックス技術振興財団</t>
    <rPh sb="0" eb="2">
      <t>イッパン</t>
    </rPh>
    <rPh sb="2" eb="6">
      <t>ザイダンホウジン</t>
    </rPh>
    <rPh sb="6" eb="8">
      <t>オカヤマ</t>
    </rPh>
    <rPh sb="14" eb="16">
      <t>ギジュツ</t>
    </rPh>
    <rPh sb="16" eb="18">
      <t>シンコウ</t>
    </rPh>
    <rPh sb="18" eb="20">
      <t>ザイダン</t>
    </rPh>
    <phoneticPr fontId="10"/>
  </si>
  <si>
    <t>一般財団法人備前市文化芸術振興財団</t>
    <rPh sb="0" eb="2">
      <t>イッパン</t>
    </rPh>
    <rPh sb="2" eb="4">
      <t>ザイダン</t>
    </rPh>
    <rPh sb="4" eb="6">
      <t>ホウジン</t>
    </rPh>
    <rPh sb="6" eb="9">
      <t>ビゼンシ</t>
    </rPh>
    <rPh sb="9" eb="11">
      <t>ブンカ</t>
    </rPh>
    <rPh sb="11" eb="13">
      <t>ゲイジュツ</t>
    </rPh>
    <rPh sb="13" eb="15">
      <t>シンコウ</t>
    </rPh>
    <rPh sb="15" eb="17">
      <t>ザイダン</t>
    </rPh>
    <phoneticPr fontId="2"/>
  </si>
  <si>
    <t>岡山県広域水道企業団</t>
    <rPh sb="0" eb="3">
      <t>オカヤマケン</t>
    </rPh>
    <rPh sb="3" eb="5">
      <t>コウイキ</t>
    </rPh>
    <rPh sb="5" eb="7">
      <t>スイドウ</t>
    </rPh>
    <rPh sb="7" eb="10">
      <t>キギョウダン</t>
    </rPh>
    <phoneticPr fontId="10"/>
  </si>
  <si>
    <t>岡山県後期高齢者医療広域連合一般会計</t>
    <rPh sb="0" eb="3">
      <t>オカヤマケン</t>
    </rPh>
    <rPh sb="3" eb="5">
      <t>コウキ</t>
    </rPh>
    <rPh sb="5" eb="8">
      <t>コウレイシャ</t>
    </rPh>
    <rPh sb="8" eb="10">
      <t>イリョウ</t>
    </rPh>
    <rPh sb="10" eb="12">
      <t>コウイキ</t>
    </rPh>
    <rPh sb="12" eb="14">
      <t>レンゴウ</t>
    </rPh>
    <rPh sb="14" eb="18">
      <t>イッパンカイケイ</t>
    </rPh>
    <phoneticPr fontId="10"/>
  </si>
  <si>
    <t>岡山県後期高齢者医療広域連合特別会計</t>
    <rPh sb="0" eb="3">
      <t>オカヤマケン</t>
    </rPh>
    <rPh sb="3" eb="8">
      <t>コウキコウレイシャ</t>
    </rPh>
    <rPh sb="8" eb="10">
      <t>イリョウ</t>
    </rPh>
    <rPh sb="10" eb="14">
      <t>コウイキレンゴウ</t>
    </rPh>
    <rPh sb="14" eb="16">
      <t>トクベツ</t>
    </rPh>
    <rPh sb="16" eb="18">
      <t>カイケイ</t>
    </rPh>
    <phoneticPr fontId="10"/>
  </si>
  <si>
    <t>岡山県市町村総合事務組合一般会計</t>
    <rPh sb="0" eb="3">
      <t>オカヤマケン</t>
    </rPh>
    <rPh sb="3" eb="6">
      <t>シチョウソン</t>
    </rPh>
    <rPh sb="6" eb="12">
      <t>ソウゴウジムクミアイ</t>
    </rPh>
    <rPh sb="12" eb="16">
      <t>イッパンカイケイ</t>
    </rPh>
    <phoneticPr fontId="10"/>
  </si>
  <si>
    <t>岡山県市町村総合事務組合貸付金特別会計</t>
    <rPh sb="0" eb="3">
      <t>オカヤマケン</t>
    </rPh>
    <rPh sb="3" eb="6">
      <t>シチョウソン</t>
    </rPh>
    <rPh sb="6" eb="8">
      <t>ソウゴウ</t>
    </rPh>
    <rPh sb="8" eb="12">
      <t>ジムクミアイ</t>
    </rPh>
    <rPh sb="12" eb="15">
      <t>カシツケキン</t>
    </rPh>
    <rPh sb="15" eb="19">
      <t>トクベツカイケイ</t>
    </rPh>
    <phoneticPr fontId="10"/>
  </si>
  <si>
    <t>岡山県市町村総合事務組合拠出金事業特別会計</t>
    <rPh sb="0" eb="12">
      <t>オカヤマケンシチョウソンソウゴウジムクミアイ</t>
    </rPh>
    <rPh sb="12" eb="15">
      <t>キョシュツキン</t>
    </rPh>
    <rPh sb="15" eb="17">
      <t>ジギョウ</t>
    </rPh>
    <rPh sb="17" eb="21">
      <t>トクベツカイケイ</t>
    </rPh>
    <phoneticPr fontId="10"/>
  </si>
  <si>
    <t>岡山県市町村税整理組合</t>
    <rPh sb="0" eb="3">
      <t>オカヤマケン</t>
    </rPh>
    <rPh sb="3" eb="6">
      <t>シチョウソン</t>
    </rPh>
    <rPh sb="6" eb="7">
      <t>ゼイ</t>
    </rPh>
    <rPh sb="7" eb="11">
      <t>セイリクミアイ</t>
    </rPh>
    <phoneticPr fontId="10"/>
  </si>
  <si>
    <t>東備消防組合</t>
    <rPh sb="0" eb="4">
      <t>トウビショウボウ</t>
    </rPh>
    <rPh sb="4" eb="6">
      <t>クミアイ</t>
    </rPh>
    <phoneticPr fontId="10"/>
  </si>
  <si>
    <t>旭東用排水組合</t>
    <rPh sb="0" eb="2">
      <t>キョクトウ</t>
    </rPh>
    <rPh sb="2" eb="5">
      <t>ヨウハイスイ</t>
    </rPh>
    <rPh sb="5" eb="7">
      <t>クミアイ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</si>
</sst>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D9F0-48EB-BDDB-C5956D66A9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73395</c:v>
                </c:pt>
                <c:pt idx="1">
                  <c:v>54038</c:v>
                </c:pt>
                <c:pt idx="2">
                  <c:v>76900</c:v>
                </c:pt>
                <c:pt idx="3">
                  <c:v>81347</c:v>
                </c:pt>
                <c:pt idx="4">
                  <c:v>110912</c:v>
                </c:pt>
              </c:numCache>
            </c:numRef>
          </c:val>
          <c:smooth val="0"/>
          <c:extLst>
            <c:ext xmlns:c16="http://schemas.microsoft.com/office/drawing/2014/chart" uri="{C3380CC4-5D6E-409C-BE32-E72D297353CC}">
              <c16:uniqueId val="{00000001-D9F0-48EB-BDDB-C5956D66A9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4.01</c:v>
                </c:pt>
                <c:pt idx="1">
                  <c:v>7.01</c:v>
                </c:pt>
                <c:pt idx="2">
                  <c:v>6.39</c:v>
                </c:pt>
                <c:pt idx="3">
                  <c:v>8.86</c:v>
                </c:pt>
                <c:pt idx="4">
                  <c:v>7.5</c:v>
                </c:pt>
              </c:numCache>
            </c:numRef>
          </c:val>
          <c:extLst>
            <c:ext xmlns:c16="http://schemas.microsoft.com/office/drawing/2014/chart" uri="{C3380CC4-5D6E-409C-BE32-E72D297353CC}">
              <c16:uniqueId val="{00000000-F53A-4759-9F6C-6F4A641A6C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41.91</c:v>
                </c:pt>
                <c:pt idx="1">
                  <c:v>41.54</c:v>
                </c:pt>
                <c:pt idx="2">
                  <c:v>48.77</c:v>
                </c:pt>
                <c:pt idx="3">
                  <c:v>49.25</c:v>
                </c:pt>
                <c:pt idx="4">
                  <c:v>52.62</c:v>
                </c:pt>
              </c:numCache>
            </c:numRef>
          </c:val>
          <c:extLst>
            <c:ext xmlns:c16="http://schemas.microsoft.com/office/drawing/2014/chart" uri="{C3380CC4-5D6E-409C-BE32-E72D297353CC}">
              <c16:uniqueId val="{00000001-F53A-4759-9F6C-6F4A641A6C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11.92</c:v>
                </c:pt>
                <c:pt idx="2">
                  <c:v>2.57</c:v>
                </c:pt>
                <c:pt idx="3">
                  <c:v>2.52</c:v>
                </c:pt>
                <c:pt idx="4">
                  <c:v>-1.02</c:v>
                </c:pt>
              </c:numCache>
            </c:numRef>
          </c:val>
          <c:smooth val="0"/>
          <c:extLst>
            <c:ext xmlns:c16="http://schemas.microsoft.com/office/drawing/2014/chart" uri="{C3380CC4-5D6E-409C-BE32-E72D297353CC}">
              <c16:uniqueId val="{00000002-F53A-4759-9F6C-6F4A641A6C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0.22</c:v>
                </c:pt>
                <c:pt idx="2">
                  <c:v>#N/A</c:v>
                </c:pt>
                <c:pt idx="3">
                  <c:v>0.27</c:v>
                </c:pt>
                <c:pt idx="4">
                  <c:v>#N/A</c:v>
                </c:pt>
                <c:pt idx="5">
                  <c:v>0.21</c:v>
                </c:pt>
                <c:pt idx="6">
                  <c:v>#N/A</c:v>
                </c:pt>
                <c:pt idx="7">
                  <c:v>0.74</c:v>
                </c:pt>
                <c:pt idx="8">
                  <c:v>#N/A</c:v>
                </c:pt>
                <c:pt idx="9">
                  <c:v>0.62</c:v>
                </c:pt>
              </c:numCache>
            </c:numRef>
          </c:val>
          <c:extLst>
            <c:ext xmlns:c16="http://schemas.microsoft.com/office/drawing/2014/chart" uri="{C3380CC4-5D6E-409C-BE32-E72D297353CC}">
              <c16:uniqueId val="{00000000-B3EC-4E95-9E74-6DF7D45ADC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EC-4E95-9E74-6DF7D45ADC32}"/>
            </c:ext>
          </c:extLst>
        </c:ser>
        <c:ser>
          <c:idx val="2"/>
          <c:order val="2"/>
          <c:tx>
            <c:strRef>
              <c:f>データシート!$A$29</c:f>
              <c:strCache>
                <c:ptCount val="1"/>
                <c:pt idx="0">
                  <c:v>備前市宅地造成分譲事業特別会計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0.06</c:v>
                </c:pt>
                <c:pt idx="4">
                  <c:v>#N/A</c:v>
                </c:pt>
                <c:pt idx="5">
                  <c:v>0.13</c:v>
                </c:pt>
                <c:pt idx="6">
                  <c:v>#N/A</c:v>
                </c:pt>
                <c:pt idx="7">
                  <c:v>0.13</c:v>
                </c:pt>
                <c:pt idx="8">
                  <c:v>#N/A</c:v>
                </c:pt>
                <c:pt idx="9">
                  <c:v>0.75</c:v>
                </c:pt>
              </c:numCache>
            </c:numRef>
          </c:val>
          <c:extLst>
            <c:ext xmlns:c16="http://schemas.microsoft.com/office/drawing/2014/chart" uri="{C3380CC4-5D6E-409C-BE32-E72D297353CC}">
              <c16:uniqueId val="{00000002-B3EC-4E95-9E74-6DF7D45ADC32}"/>
            </c:ext>
          </c:extLst>
        </c:ser>
        <c:ser>
          <c:idx val="3"/>
          <c:order val="3"/>
          <c:tx>
            <c:strRef>
              <c:f>データシート!$A$30</c:f>
              <c:strCache>
                <c:ptCount val="1"/>
                <c:pt idx="0">
                  <c:v>備前市企業用地造成事業特別会計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0.38</c:v>
                </c:pt>
                <c:pt idx="4">
                  <c:v>#N/A</c:v>
                </c:pt>
                <c:pt idx="5">
                  <c:v>0.06</c:v>
                </c:pt>
                <c:pt idx="6">
                  <c:v>#N/A</c:v>
                </c:pt>
                <c:pt idx="7">
                  <c:v>0.05</c:v>
                </c:pt>
                <c:pt idx="8">
                  <c:v>#N/A</c:v>
                </c:pt>
                <c:pt idx="9">
                  <c:v>0.87</c:v>
                </c:pt>
              </c:numCache>
            </c:numRef>
          </c:val>
          <c:extLst>
            <c:ext xmlns:c16="http://schemas.microsoft.com/office/drawing/2014/chart" uri="{C3380CC4-5D6E-409C-BE32-E72D297353CC}">
              <c16:uniqueId val="{00000003-B3EC-4E95-9E74-6DF7D45ADC32}"/>
            </c:ext>
          </c:extLst>
        </c:ser>
        <c:ser>
          <c:idx val="4"/>
          <c:order val="4"/>
          <c:tx>
            <c:strRef>
              <c:f>データシート!$A$31</c:f>
              <c:strCache>
                <c:ptCount val="1"/>
                <c:pt idx="0">
                  <c:v>備前市介護保険事業特別会計（介護保険事業勘定）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2.77</c:v>
                </c:pt>
                <c:pt idx="2">
                  <c:v>#N/A</c:v>
                </c:pt>
                <c:pt idx="3">
                  <c:v>1.54</c:v>
                </c:pt>
                <c:pt idx="4">
                  <c:v>#N/A</c:v>
                </c:pt>
                <c:pt idx="5">
                  <c:v>2.29</c:v>
                </c:pt>
                <c:pt idx="6">
                  <c:v>#N/A</c:v>
                </c:pt>
                <c:pt idx="7">
                  <c:v>1.8</c:v>
                </c:pt>
                <c:pt idx="8">
                  <c:v>#N/A</c:v>
                </c:pt>
                <c:pt idx="9">
                  <c:v>1.25</c:v>
                </c:pt>
              </c:numCache>
            </c:numRef>
          </c:val>
          <c:extLst>
            <c:ext xmlns:c16="http://schemas.microsoft.com/office/drawing/2014/chart" uri="{C3380CC4-5D6E-409C-BE32-E72D297353CC}">
              <c16:uniqueId val="{00000004-B3EC-4E95-9E74-6DF7D45ADC32}"/>
            </c:ext>
          </c:extLst>
        </c:ser>
        <c:ser>
          <c:idx val="5"/>
          <c:order val="5"/>
          <c:tx>
            <c:strRef>
              <c:f>データシート!$A$32</c:f>
              <c:strCache>
                <c:ptCount val="1"/>
                <c:pt idx="0">
                  <c:v>備前市国民健康保険事業特別会計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1.1599999999999999</c:v>
                </c:pt>
                <c:pt idx="2">
                  <c:v>#N/A</c:v>
                </c:pt>
                <c:pt idx="3">
                  <c:v>1.5</c:v>
                </c:pt>
                <c:pt idx="4">
                  <c:v>#N/A</c:v>
                </c:pt>
                <c:pt idx="5">
                  <c:v>1.83</c:v>
                </c:pt>
                <c:pt idx="6">
                  <c:v>#N/A</c:v>
                </c:pt>
                <c:pt idx="7">
                  <c:v>1.46</c:v>
                </c:pt>
                <c:pt idx="8">
                  <c:v>#N/A</c:v>
                </c:pt>
                <c:pt idx="9">
                  <c:v>1.26</c:v>
                </c:pt>
              </c:numCache>
            </c:numRef>
          </c:val>
          <c:extLst>
            <c:ext xmlns:c16="http://schemas.microsoft.com/office/drawing/2014/chart" uri="{C3380CC4-5D6E-409C-BE32-E72D297353CC}">
              <c16:uniqueId val="{00000005-B3EC-4E95-9E74-6DF7D45ADC32}"/>
            </c:ext>
          </c:extLst>
        </c:ser>
        <c:ser>
          <c:idx val="6"/>
          <c:order val="6"/>
          <c:tx>
            <c:strRef>
              <c:f>データシート!$A$33</c:f>
              <c:strCache>
                <c:ptCount val="1"/>
                <c:pt idx="0">
                  <c:v>備前市下水道事業会計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2.5299999999999998</c:v>
                </c:pt>
                <c:pt idx="2">
                  <c:v>#N/A</c:v>
                </c:pt>
                <c:pt idx="3">
                  <c:v>2.5</c:v>
                </c:pt>
                <c:pt idx="4">
                  <c:v>#N/A</c:v>
                </c:pt>
                <c:pt idx="5">
                  <c:v>3.37</c:v>
                </c:pt>
                <c:pt idx="6">
                  <c:v>#N/A</c:v>
                </c:pt>
                <c:pt idx="7">
                  <c:v>4</c:v>
                </c:pt>
                <c:pt idx="8">
                  <c:v>#N/A</c:v>
                </c:pt>
                <c:pt idx="9">
                  <c:v>4.2300000000000004</c:v>
                </c:pt>
              </c:numCache>
            </c:numRef>
          </c:val>
          <c:extLst>
            <c:ext xmlns:c16="http://schemas.microsoft.com/office/drawing/2014/chart" uri="{C3380CC4-5D6E-409C-BE32-E72D297353CC}">
              <c16:uniqueId val="{00000006-B3EC-4E95-9E74-6DF7D45ADC3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3.94</c:v>
                </c:pt>
                <c:pt idx="2">
                  <c:v>#N/A</c:v>
                </c:pt>
                <c:pt idx="3">
                  <c:v>6.81</c:v>
                </c:pt>
                <c:pt idx="4">
                  <c:v>#N/A</c:v>
                </c:pt>
                <c:pt idx="5">
                  <c:v>6.24</c:v>
                </c:pt>
                <c:pt idx="6">
                  <c:v>#N/A</c:v>
                </c:pt>
                <c:pt idx="7">
                  <c:v>8.2100000000000009</c:v>
                </c:pt>
                <c:pt idx="8">
                  <c:v>#N/A</c:v>
                </c:pt>
                <c:pt idx="9">
                  <c:v>7.02</c:v>
                </c:pt>
              </c:numCache>
            </c:numRef>
          </c:val>
          <c:extLst>
            <c:ext xmlns:c16="http://schemas.microsoft.com/office/drawing/2014/chart" uri="{C3380CC4-5D6E-409C-BE32-E72D297353CC}">
              <c16:uniqueId val="{00000007-B3EC-4E95-9E74-6DF7D45ADC32}"/>
            </c:ext>
          </c:extLst>
        </c:ser>
        <c:ser>
          <c:idx val="8"/>
          <c:order val="8"/>
          <c:tx>
            <c:strRef>
              <c:f>データシート!$A$35</c:f>
              <c:strCache>
                <c:ptCount val="1"/>
                <c:pt idx="0">
                  <c:v>備前市水道事業会計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17.73</c:v>
                </c:pt>
                <c:pt idx="2">
                  <c:v>#N/A</c:v>
                </c:pt>
                <c:pt idx="3">
                  <c:v>15.48</c:v>
                </c:pt>
                <c:pt idx="4">
                  <c:v>#N/A</c:v>
                </c:pt>
                <c:pt idx="5">
                  <c:v>14.87</c:v>
                </c:pt>
                <c:pt idx="6">
                  <c:v>#N/A</c:v>
                </c:pt>
                <c:pt idx="7">
                  <c:v>17.399999999999999</c:v>
                </c:pt>
                <c:pt idx="8">
                  <c:v>#N/A</c:v>
                </c:pt>
                <c:pt idx="9">
                  <c:v>11.09</c:v>
                </c:pt>
              </c:numCache>
            </c:numRef>
          </c:val>
          <c:extLst>
            <c:ext xmlns:c16="http://schemas.microsoft.com/office/drawing/2014/chart" uri="{C3380CC4-5D6E-409C-BE32-E72D297353CC}">
              <c16:uniqueId val="{00000008-B3EC-4E95-9E74-6DF7D45ADC32}"/>
            </c:ext>
          </c:extLst>
        </c:ser>
        <c:ser>
          <c:idx val="9"/>
          <c:order val="9"/>
          <c:tx>
            <c:strRef>
              <c:f>データシート!$A$36</c:f>
              <c:strCache>
                <c:ptCount val="1"/>
                <c:pt idx="0">
                  <c:v>備前市病院事業会計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10.11</c:v>
                </c:pt>
                <c:pt idx="2">
                  <c:v>#N/A</c:v>
                </c:pt>
                <c:pt idx="3">
                  <c:v>12.38</c:v>
                </c:pt>
                <c:pt idx="4">
                  <c:v>#N/A</c:v>
                </c:pt>
                <c:pt idx="5">
                  <c:v>13.84</c:v>
                </c:pt>
                <c:pt idx="6">
                  <c:v>#N/A</c:v>
                </c:pt>
                <c:pt idx="7">
                  <c:v>12.65</c:v>
                </c:pt>
                <c:pt idx="8">
                  <c:v>#N/A</c:v>
                </c:pt>
                <c:pt idx="9">
                  <c:v>11.33</c:v>
                </c:pt>
              </c:numCache>
            </c:numRef>
          </c:val>
          <c:extLst>
            <c:ext xmlns:c16="http://schemas.microsoft.com/office/drawing/2014/chart" uri="{C3380CC4-5D6E-409C-BE32-E72D297353CC}">
              <c16:uniqueId val="{00000009-B3EC-4E95-9E74-6DF7D45ADC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2542</c:v>
                </c:pt>
                <c:pt idx="5">
                  <c:v>2648</c:v>
                </c:pt>
                <c:pt idx="8">
                  <c:v>2679</c:v>
                </c:pt>
                <c:pt idx="11">
                  <c:v>2611</c:v>
                </c:pt>
                <c:pt idx="14">
                  <c:v>2574</c:v>
                </c:pt>
              </c:numCache>
            </c:numRef>
          </c:val>
          <c:extLst>
            <c:ext xmlns:c16="http://schemas.microsoft.com/office/drawing/2014/chart" uri="{C3380CC4-5D6E-409C-BE32-E72D297353CC}">
              <c16:uniqueId val="{00000000-4A0C-48D2-A6E5-4624FFB218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0C-48D2-A6E5-4624FFB218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9</c:v>
                </c:pt>
                <c:pt idx="6">
                  <c:v>8</c:v>
                </c:pt>
                <c:pt idx="9">
                  <c:v>7</c:v>
                </c:pt>
                <c:pt idx="12">
                  <c:v>6</c:v>
                </c:pt>
              </c:numCache>
            </c:numRef>
          </c:val>
          <c:extLst>
            <c:ext xmlns:c16="http://schemas.microsoft.com/office/drawing/2014/chart" uri="{C3380CC4-5D6E-409C-BE32-E72D297353CC}">
              <c16:uniqueId val="{00000002-4A0C-48D2-A6E5-4624FFB218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c:v>
                </c:pt>
                <c:pt idx="3">
                  <c:v>56</c:v>
                </c:pt>
                <c:pt idx="6">
                  <c:v>45</c:v>
                </c:pt>
                <c:pt idx="9">
                  <c:v>36</c:v>
                </c:pt>
                <c:pt idx="12">
                  <c:v>30</c:v>
                </c:pt>
              </c:numCache>
            </c:numRef>
          </c:val>
          <c:extLst>
            <c:ext xmlns:c16="http://schemas.microsoft.com/office/drawing/2014/chart" uri="{C3380CC4-5D6E-409C-BE32-E72D297353CC}">
              <c16:uniqueId val="{00000003-4A0C-48D2-A6E5-4624FFB218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1636</c:v>
                </c:pt>
                <c:pt idx="3">
                  <c:v>1612</c:v>
                </c:pt>
                <c:pt idx="6">
                  <c:v>1650</c:v>
                </c:pt>
                <c:pt idx="9">
                  <c:v>1305</c:v>
                </c:pt>
                <c:pt idx="12">
                  <c:v>1215</c:v>
                </c:pt>
              </c:numCache>
            </c:numRef>
          </c:val>
          <c:extLst>
            <c:ext xmlns:c16="http://schemas.microsoft.com/office/drawing/2014/chart" uri="{C3380CC4-5D6E-409C-BE32-E72D297353CC}">
              <c16:uniqueId val="{00000004-4A0C-48D2-A6E5-4624FFB218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0C-48D2-A6E5-4624FFB218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0C-48D2-A6E5-4624FFB218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1748</c:v>
                </c:pt>
                <c:pt idx="3">
                  <c:v>1909</c:v>
                </c:pt>
                <c:pt idx="6">
                  <c:v>1993</c:v>
                </c:pt>
                <c:pt idx="9">
                  <c:v>2030</c:v>
                </c:pt>
                <c:pt idx="12">
                  <c:v>2119</c:v>
                </c:pt>
              </c:numCache>
            </c:numRef>
          </c:val>
          <c:extLst>
            <c:ext xmlns:c16="http://schemas.microsoft.com/office/drawing/2014/chart" uri="{C3380CC4-5D6E-409C-BE32-E72D297353CC}">
              <c16:uniqueId val="{00000007-4A0C-48D2-A6E5-4624FFB218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899</c:v>
                </c:pt>
                <c:pt idx="2">
                  <c:v>#N/A</c:v>
                </c:pt>
                <c:pt idx="3">
                  <c:v>#N/A</c:v>
                </c:pt>
                <c:pt idx="4">
                  <c:v>938</c:v>
                </c:pt>
                <c:pt idx="5">
                  <c:v>#N/A</c:v>
                </c:pt>
                <c:pt idx="6">
                  <c:v>#N/A</c:v>
                </c:pt>
                <c:pt idx="7">
                  <c:v>1017</c:v>
                </c:pt>
                <c:pt idx="8">
                  <c:v>#N/A</c:v>
                </c:pt>
                <c:pt idx="9">
                  <c:v>#N/A</c:v>
                </c:pt>
                <c:pt idx="10">
                  <c:v>767</c:v>
                </c:pt>
                <c:pt idx="11">
                  <c:v>#N/A</c:v>
                </c:pt>
                <c:pt idx="12">
                  <c:v>#N/A</c:v>
                </c:pt>
                <c:pt idx="13">
                  <c:v>796</c:v>
                </c:pt>
                <c:pt idx="14">
                  <c:v>#N/A</c:v>
                </c:pt>
              </c:numCache>
            </c:numRef>
          </c:val>
          <c:smooth val="0"/>
          <c:extLst>
            <c:ext xmlns:c16="http://schemas.microsoft.com/office/drawing/2014/chart" uri="{C3380CC4-5D6E-409C-BE32-E72D297353CC}">
              <c16:uniqueId val="{00000008-4A0C-48D2-A6E5-4624FFB218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25233</c:v>
                </c:pt>
                <c:pt idx="5">
                  <c:v>24486</c:v>
                </c:pt>
                <c:pt idx="8">
                  <c:v>23221</c:v>
                </c:pt>
                <c:pt idx="11">
                  <c:v>21171</c:v>
                </c:pt>
                <c:pt idx="14">
                  <c:v>19500</c:v>
                </c:pt>
              </c:numCache>
            </c:numRef>
          </c:val>
          <c:extLst>
            <c:ext xmlns:c16="http://schemas.microsoft.com/office/drawing/2014/chart" uri="{C3380CC4-5D6E-409C-BE32-E72D297353CC}">
              <c16:uniqueId val="{00000000-D349-4B35-9CDB-B1740DDF2C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863</c:v>
                </c:pt>
                <c:pt idx="5">
                  <c:v>781</c:v>
                </c:pt>
                <c:pt idx="8">
                  <c:v>27</c:v>
                </c:pt>
                <c:pt idx="11">
                  <c:v>589</c:v>
                </c:pt>
                <c:pt idx="14">
                  <c:v>596</c:v>
                </c:pt>
              </c:numCache>
            </c:numRef>
          </c:val>
          <c:extLst>
            <c:ext xmlns:c16="http://schemas.microsoft.com/office/drawing/2014/chart" uri="{C3380CC4-5D6E-409C-BE32-E72D297353CC}">
              <c16:uniqueId val="{00000001-D349-4B35-9CDB-B1740DDF2C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10940</c:v>
                </c:pt>
                <c:pt idx="5">
                  <c:v>11030</c:v>
                </c:pt>
                <c:pt idx="8">
                  <c:v>11900</c:v>
                </c:pt>
                <c:pt idx="11">
                  <c:v>10568</c:v>
                </c:pt>
                <c:pt idx="14">
                  <c:v>11900</c:v>
                </c:pt>
              </c:numCache>
            </c:numRef>
          </c:val>
          <c:extLst>
            <c:ext xmlns:c16="http://schemas.microsoft.com/office/drawing/2014/chart" uri="{C3380CC4-5D6E-409C-BE32-E72D297353CC}">
              <c16:uniqueId val="{00000002-D349-4B35-9CDB-B1740DDF2C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49-4B35-9CDB-B1740DDF2C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49-4B35-9CDB-B1740DDF2C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5-D349-4B35-9CDB-B1740DDF2C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1230</c:v>
                </c:pt>
                <c:pt idx="3">
                  <c:v>1240</c:v>
                </c:pt>
                <c:pt idx="6">
                  <c:v>1405</c:v>
                </c:pt>
                <c:pt idx="9">
                  <c:v>1502</c:v>
                </c:pt>
                <c:pt idx="12">
                  <c:v>1522</c:v>
                </c:pt>
              </c:numCache>
            </c:numRef>
          </c:val>
          <c:extLst>
            <c:ext xmlns:c16="http://schemas.microsoft.com/office/drawing/2014/chart" uri="{C3380CC4-5D6E-409C-BE32-E72D297353CC}">
              <c16:uniqueId val="{00000006-D349-4B35-9CDB-B1740DDF2C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152</c:v>
                </c:pt>
                <c:pt idx="3">
                  <c:v>108</c:v>
                </c:pt>
                <c:pt idx="6">
                  <c:v>64</c:v>
                </c:pt>
                <c:pt idx="9">
                  <c:v>30</c:v>
                </c:pt>
                <c:pt idx="12">
                  <c:v>0</c:v>
                </c:pt>
              </c:numCache>
            </c:numRef>
          </c:val>
          <c:extLst>
            <c:ext xmlns:c16="http://schemas.microsoft.com/office/drawing/2014/chart" uri="{C3380CC4-5D6E-409C-BE32-E72D297353CC}">
              <c16:uniqueId val="{00000007-D349-4B35-9CDB-B1740DDF2C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13238</c:v>
                </c:pt>
                <c:pt idx="3">
                  <c:v>12134</c:v>
                </c:pt>
                <c:pt idx="6">
                  <c:v>11113</c:v>
                </c:pt>
                <c:pt idx="9">
                  <c:v>10443</c:v>
                </c:pt>
                <c:pt idx="12">
                  <c:v>9291</c:v>
                </c:pt>
              </c:numCache>
            </c:numRef>
          </c:val>
          <c:extLst>
            <c:ext xmlns:c16="http://schemas.microsoft.com/office/drawing/2014/chart" uri="{C3380CC4-5D6E-409C-BE32-E72D297353CC}">
              <c16:uniqueId val="{00000008-D349-4B35-9CDB-B1740DDF2C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82</c:v>
                </c:pt>
                <c:pt idx="3">
                  <c:v>64</c:v>
                </c:pt>
                <c:pt idx="6">
                  <c:v>51</c:v>
                </c:pt>
                <c:pt idx="9">
                  <c:v>38</c:v>
                </c:pt>
                <c:pt idx="12">
                  <c:v>28</c:v>
                </c:pt>
              </c:numCache>
            </c:numRef>
          </c:val>
          <c:extLst>
            <c:ext xmlns:c16="http://schemas.microsoft.com/office/drawing/2014/chart" uri="{C3380CC4-5D6E-409C-BE32-E72D297353CC}">
              <c16:uniqueId val="{00000009-D349-4B35-9CDB-B1740DDF2C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21518</c:v>
                </c:pt>
                <c:pt idx="3">
                  <c:v>19762</c:v>
                </c:pt>
                <c:pt idx="6">
                  <c:v>19437</c:v>
                </c:pt>
                <c:pt idx="9">
                  <c:v>18193</c:v>
                </c:pt>
                <c:pt idx="12">
                  <c:v>17565</c:v>
                </c:pt>
              </c:numCache>
            </c:numRef>
          </c:val>
          <c:extLst>
            <c:ext xmlns:c16="http://schemas.microsoft.com/office/drawing/2014/chart" uri="{C3380CC4-5D6E-409C-BE32-E72D297353CC}">
              <c16:uniqueId val="{0000000A-D349-4B35-9CDB-B1740DDF2C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49-4B35-9CDB-B1740DDF2C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6028</c:v>
                </c:pt>
                <c:pt idx="1">
                  <c:v>6040</c:v>
                </c:pt>
                <c:pt idx="2">
                  <c:v>6606</c:v>
                </c:pt>
              </c:numCache>
            </c:numRef>
          </c:val>
          <c:extLst>
            <c:ext xmlns:c16="http://schemas.microsoft.com/office/drawing/2014/chart" uri="{C3380CC4-5D6E-409C-BE32-E72D297353CC}">
              <c16:uniqueId val="{00000000-F185-4D0F-98B0-9B30233867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268</c:v>
                </c:pt>
                <c:pt idx="1">
                  <c:v>725</c:v>
                </c:pt>
                <c:pt idx="2">
                  <c:v>799</c:v>
                </c:pt>
              </c:numCache>
            </c:numRef>
          </c:val>
          <c:extLst>
            <c:ext xmlns:c16="http://schemas.microsoft.com/office/drawing/2014/chart" uri="{C3380CC4-5D6E-409C-BE32-E72D297353CC}">
              <c16:uniqueId val="{00000001-F185-4D0F-98B0-9B30233867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5803</c:v>
                </c:pt>
                <c:pt idx="1">
                  <c:v>4158</c:v>
                </c:pt>
                <c:pt idx="2">
                  <c:v>3047</c:v>
                </c:pt>
              </c:numCache>
            </c:numRef>
          </c:val>
          <c:extLst>
            <c:ext xmlns:c16="http://schemas.microsoft.com/office/drawing/2014/chart" uri="{C3380CC4-5D6E-409C-BE32-E72D297353CC}">
              <c16:uniqueId val="{00000002-F185-4D0F-98B0-9B30233867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岡山県備前市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元利償還金は、塵芥収集車の購入や学力向上実践研究事業など、市債の元金償還が開始となったことにより増加した。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年度以降、備前市美術館や新図書館の整備など大規模事業が相次ぐことから、指標の悪化への懸念があるため、事業実施に当たっては国庫補助金等の財源確保を行うとともに、市債の抑制に努める。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岡山県備前市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将来負担額は、下水道事業会計における企業会計債残高の減少に伴い、公営企業債等繰入見込額が減少したことから、前年度より約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億円の減少となっている。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充当可能財源等が負担額を上回っていることから、将来負担比率はない。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今後大規模事業が相次ぐことから、国庫補助金等の財源を確保し、市債発行の抑制に努めていく必要がある。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岡山県備前市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主なものとしては、財政調整基金に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その一方で、各々の目的に応じ、まちづくり振興基金から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万円、まちづくり応援基金から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万円を繰入れて基金の活用を図り、基金全体としては、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今後の公共施設等の老朽化や再編統合に伴う施設整備の財源として市債及び基金を活用する見込みの投資効果を検討する。併せて、充当する事業についても厳選していくとともに事業費の圧縮を図っていく。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・まちづくり振興基金：市民の連携の強化及び地域振興を図る事業の財源に充てる。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・振興基金：社会福祉事業の促進及び生活環境の整備、その他公共施設の整備等、市の振興事業の財源に充てる。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・まちづくり応援基金：地域の活性化、快適な生活環境の形成など本市のまちづくりに資する事業の財源に充てる。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・米百俵基金：市民の主体的な学びを支援する事業の財源に充てる。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・地域福祉基金：高齢者の保健福祉増進のほか、地域福祉の充実を図るための事業の財源に充てる。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　積立：利子分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取崩：事業充当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万円（旧アルファビゼン減築改修工事ほか）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　積立：利子分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取崩：事業充当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万円（企業用地造成事業ほか）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　積立：利子分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万円、ふるさと納税寄附分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取崩：事業充当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万円（スポーツ振興事業ほか）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・米百俵基金　積立：利子分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取崩：事業充当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万円（特色ある学校づくり補助金ほか）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・まちづくり振興基金、振興基金：残高が減少傾向のため、投資効果を検証し、充当事業を厳選していく。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市税や地方交付税のほか一般財源について、今後人口減とともに減少が予想されることから、将来的な財源不足に備え、極力取崩しをしないことを基本とした健全な財政運営を行う。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臨時財政対策債償還措置分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新図書館建設、備前市美術館の建替えなどの大規模事業の終了による市債の返済を予定していることから、今後の市債返済のピークに備え、計画的に積立を行うとともに、市財政の健全な運営に努める。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30,816
29,967
258.13
23,979,418
21,806,488
942,020
12,552,815
17,565,032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分母の基準財政需要額は、過疎対策事業債を償還するために要する経費に係る過疎対策事業債償還費が令和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年度より増加したことなどにより、対前年度比</a:t>
          </a:r>
          <a:r>
            <a:rPr kumimoji="1" lang="en-US" altLang="ja-JP" sz="1300">
              <a:latin typeface="ＭＳ Ｐゴシック" panose="020B0600070205080204" pitchFamily="50" charset="-128"/>
              <a:ea typeface="ＭＳ Ｐゴシック" panose="020B0600070205080204" pitchFamily="50" charset="-128"/>
            </a:rPr>
            <a:t>277,903</a:t>
          </a:r>
          <a:r>
            <a:rPr kumimoji="1" lang="ja-JP" altLang="en-US" sz="1300">
              <a:latin typeface="ＭＳ Ｐゴシック" panose="020B0600070205080204" pitchFamily="50" charset="-128"/>
              <a:ea typeface="ＭＳ Ｐゴシック" panose="020B0600070205080204" pitchFamily="50" charset="-128"/>
            </a:rPr>
            <a:t>千円増加している。一方、分子の基準財政収入額は、法人税割や償却資産等の増加などにより、対前年度比</a:t>
          </a:r>
          <a:r>
            <a:rPr kumimoji="1" lang="en-US" altLang="ja-JP" sz="1300">
              <a:latin typeface="ＭＳ Ｐゴシック" panose="020B0600070205080204" pitchFamily="50" charset="-128"/>
              <a:ea typeface="ＭＳ Ｐゴシック" panose="020B0600070205080204" pitchFamily="50" charset="-128"/>
            </a:rPr>
            <a:t>127,987</a:t>
          </a:r>
          <a:r>
            <a:rPr kumimoji="1" lang="ja-JP" altLang="en-US" sz="1300">
              <a:latin typeface="ＭＳ Ｐゴシック" panose="020B0600070205080204" pitchFamily="50" charset="-128"/>
              <a:ea typeface="ＭＳ Ｐゴシック" panose="020B0600070205080204" pitchFamily="50" charset="-128"/>
            </a:rPr>
            <a:t>千円増加しており、財政力指数は対前年度比で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今後、人口減少による収入額の減少が懸念されることから、持続可能な財政基盤の確立を目指していく。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89.2</a:t>
          </a:r>
          <a:r>
            <a:rPr kumimoji="1" lang="ja-JP" altLang="en-US" sz="1300">
              <a:latin typeface="ＭＳ Ｐゴシック" panose="020B0600070205080204" pitchFamily="50" charset="-128"/>
              <a:ea typeface="ＭＳ Ｐゴシック" panose="020B0600070205080204" pitchFamily="50" charset="-128"/>
            </a:rPr>
            <a:t>％となり、対前年度比で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ポイント上昇した。これは、分子となる市債の元金償還金の増加により、支出のうち一般財源を充当した経常的な歳出が増加したことによる。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今後も人口減少対策及び企業誘致等を積極的に行い、市税の増収を目指すとともに、事務事業の見直しにより、経常経費の削減に努める。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100754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065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62</xdr:row>
      <xdr:rowOff>92710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0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116840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2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66</xdr:row>
      <xdr:rowOff>90594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46740"/>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39794</xdr:rowOff>
    </xdr:from>
    <xdr:to>
      <xdr:col>7</xdr:col>
      <xdr:colOff>31750</xdr:colOff>
      <xdr:row>66</xdr:row>
      <xdr:rowOff>141394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126171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システム標準化に伴う改修等に係る支出が新たに生じた。さらに、令和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電子黒板導入事業に係る備品購入費の支出が追加された。また、人件費は正職員の定期昇給・昇格に加えて任期付職員の採用増などにより増加している。一人当りの決算額は、上記の人件費・物件費の増加（分母）に加えて人口減少（分母）が進んでいることから、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類似団体と比較しても高位で推移しているため、市が実施する委託事業費について検証を行うなど効率的な事業実施方法の検討が必要である。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65500</xdr:rowOff>
    </xdr:from>
    <xdr:to>
      <xdr:col>23</xdr:col>
      <xdr:colOff>133350</xdr:colOff>
      <xdr:row>85</xdr:row>
      <xdr:rowOff>2547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67300"/>
          <a:ext cx="838200" cy="10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166128</xdr:rowOff>
    </xdr:from>
    <xdr:to>
      <xdr:col>19</xdr:col>
      <xdr:colOff>133350</xdr:colOff>
      <xdr:row>84</xdr:row>
      <xdr:rowOff>65500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96478"/>
          <a:ext cx="889000" cy="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115229</xdr:rowOff>
    </xdr:from>
    <xdr:to>
      <xdr:col>15</xdr:col>
      <xdr:colOff>82550</xdr:colOff>
      <xdr:row>83</xdr:row>
      <xdr:rowOff>166128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45579"/>
          <a:ext cx="889000" cy="5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47896</xdr:rowOff>
    </xdr:from>
    <xdr:to>
      <xdr:col>11</xdr:col>
      <xdr:colOff>31750</xdr:colOff>
      <xdr:row>83</xdr:row>
      <xdr:rowOff>115229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78246"/>
          <a:ext cx="889000" cy="6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123197</xdr:rowOff>
    </xdr:from>
    <xdr:to>
      <xdr:col>23</xdr:col>
      <xdr:colOff>184150</xdr:colOff>
      <xdr:row>85</xdr:row>
      <xdr:rowOff>53347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2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95274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9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14700</xdr:rowOff>
    </xdr:from>
    <xdr:to>
      <xdr:col>19</xdr:col>
      <xdr:colOff>184150</xdr:colOff>
      <xdr:row>84</xdr:row>
      <xdr:rowOff>116300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1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101077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0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115328</xdr:rowOff>
    </xdr:from>
    <xdr:to>
      <xdr:col>15</xdr:col>
      <xdr:colOff>133350</xdr:colOff>
      <xdr:row>84</xdr:row>
      <xdr:rowOff>45478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30255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64429</xdr:rowOff>
    </xdr:from>
    <xdr:to>
      <xdr:col>11</xdr:col>
      <xdr:colOff>82550</xdr:colOff>
      <xdr:row>83</xdr:row>
      <xdr:rowOff>166029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150806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8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168546</xdr:rowOff>
    </xdr:from>
    <xdr:to>
      <xdr:col>7</xdr:col>
      <xdr:colOff>31750</xdr:colOff>
      <xdr:row>83</xdr:row>
      <xdr:rowOff>98696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83473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1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指数は、昨年度から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ポイント減少している状況である。</a:t>
          </a:r>
        </a:p>
        <a:p>
          <a:r>
            <a:rPr kumimoji="1" lang="ja-JP" altLang="en-US" sz="1300">
              <a:latin typeface="ＭＳ Ｐゴシック" panose="020B0600070205080204" pitchFamily="50" charset="-128"/>
              <a:ea typeface="ＭＳ Ｐゴシック" panose="020B0600070205080204" pitchFamily="50" charset="-128"/>
            </a:rPr>
            <a:t>職員の給与については、国の人事院勧告に従っており、市独自の特殊要因は存在せず、今後も、これまでと同様国の人事院勧告に従いつつ、国、県、近隣市町村等の動向も注視していく。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084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428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49893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12.72</a:t>
          </a:r>
          <a:r>
            <a:rPr kumimoji="1" lang="ja-JP" altLang="en-US" sz="1300">
              <a:latin typeface="ＭＳ Ｐゴシック" panose="020B0600070205080204" pitchFamily="50" charset="-128"/>
              <a:ea typeface="ＭＳ Ｐゴシック" panose="020B0600070205080204" pitchFamily="50" charset="-128"/>
            </a:rPr>
            <a:t>人となり、前年度から微増となっている。これは分母である人口が約</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人減少（</a:t>
          </a:r>
          <a:r>
            <a:rPr kumimoji="1" lang="en-US" altLang="ja-JP" sz="1300">
              <a:latin typeface="ＭＳ Ｐゴシック" panose="020B0600070205080204" pitchFamily="50" charset="-128"/>
              <a:ea typeface="ＭＳ Ｐゴシック" panose="020B0600070205080204" pitchFamily="50" charset="-128"/>
            </a:rPr>
            <a:t>31,411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30,816</a:t>
          </a:r>
          <a:r>
            <a:rPr kumimoji="1" lang="ja-JP" altLang="en-US" sz="1300">
              <a:latin typeface="ＭＳ Ｐゴシック" panose="020B0600070205080204" pitchFamily="50" charset="-128"/>
              <a:ea typeface="ＭＳ Ｐゴシック" panose="020B0600070205080204" pitchFamily="50" charset="-128"/>
            </a:rPr>
            <a:t>人、対前年度比△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％）したことによるものである。</a:t>
          </a:r>
        </a:p>
        <a:p>
          <a:r>
            <a:rPr kumimoji="1" lang="ja-JP" altLang="en-US" sz="1300">
              <a:latin typeface="ＭＳ Ｐゴシック" panose="020B0600070205080204" pitchFamily="50" charset="-128"/>
              <a:ea typeface="ＭＳ Ｐゴシック" panose="020B0600070205080204" pitchFamily="50" charset="-128"/>
            </a:rPr>
            <a:t>　特に直営のこども園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園の職員を含む教育部門の職員数が類似団体と比較して多いことが指標を押し上げる要因となっている。</a:t>
          </a:r>
        </a:p>
        <a:p>
          <a:r>
            <a:rPr kumimoji="1" lang="ja-JP" altLang="en-US" sz="1300">
              <a:latin typeface="ＭＳ Ｐゴシック" panose="020B0600070205080204" pitchFamily="50" charset="-128"/>
              <a:ea typeface="ＭＳ Ｐゴシック" panose="020B0600070205080204" pitchFamily="50" charset="-128"/>
            </a:rPr>
            <a:t>　引き続き、住民サービスの向上と職員数のバランスに配慮しつつ、定員適正化計画に基づき定員の適正化に努める。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16389</xdr:rowOff>
    </xdr:from>
    <xdr:to>
      <xdr:col>81</xdr:col>
      <xdr:colOff>44450</xdr:colOff>
      <xdr:row>64</xdr:row>
      <xdr:rowOff>77288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89189"/>
          <a:ext cx="8382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106256</xdr:rowOff>
    </xdr:from>
    <xdr:to>
      <xdr:col>77</xdr:col>
      <xdr:colOff>44450</xdr:colOff>
      <xdr:row>64</xdr:row>
      <xdr:rowOff>16389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07606"/>
          <a:ext cx="8890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77530</xdr:rowOff>
    </xdr:from>
    <xdr:to>
      <xdr:col>72</xdr:col>
      <xdr:colOff>203200</xdr:colOff>
      <xdr:row>63</xdr:row>
      <xdr:rowOff>106256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78880"/>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45357</xdr:rowOff>
    </xdr:from>
    <xdr:to>
      <xdr:col>68</xdr:col>
      <xdr:colOff>152400</xdr:colOff>
      <xdr:row>63</xdr:row>
      <xdr:rowOff>77530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4670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26488</xdr:rowOff>
    </xdr:from>
    <xdr:to>
      <xdr:col>81</xdr:col>
      <xdr:colOff>95250</xdr:colOff>
      <xdr:row>64</xdr:row>
      <xdr:rowOff>128088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170015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7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137039</xdr:rowOff>
    </xdr:from>
    <xdr:to>
      <xdr:col>77</xdr:col>
      <xdr:colOff>95250</xdr:colOff>
      <xdr:row>64</xdr:row>
      <xdr:rowOff>67189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51966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24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55456</xdr:rowOff>
    </xdr:from>
    <xdr:to>
      <xdr:col>73</xdr:col>
      <xdr:colOff>44450</xdr:colOff>
      <xdr:row>63</xdr:row>
      <xdr:rowOff>157056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141833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26730</xdr:rowOff>
    </xdr:from>
    <xdr:to>
      <xdr:col>68</xdr:col>
      <xdr:colOff>203200</xdr:colOff>
      <xdr:row>63</xdr:row>
      <xdr:rowOff>128330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113107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166007</xdr:rowOff>
    </xdr:from>
    <xdr:to>
      <xdr:col>64</xdr:col>
      <xdr:colOff>152400</xdr:colOff>
      <xdr:row>63</xdr:row>
      <xdr:rowOff>96157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80934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実質公債費比率は対前年度比で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ポイント改善しており、早期健全化基準（</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％）を下回っている。高位の要因となる下水道事業債の償還財源としての繰出金は確実に減少している。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庁舎建設や防災行政無線などの大規模事業に係る償還が増加しつつあり、今後、備前市美術館や新図書館の整備などの大規模事業に対する市債の発行も予定されていることから、比率の推移を注視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73378</xdr:rowOff>
    </xdr:from>
    <xdr:to>
      <xdr:col>81</xdr:col>
      <xdr:colOff>44450</xdr:colOff>
      <xdr:row>40</xdr:row>
      <xdr:rowOff>140405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3137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140405</xdr:rowOff>
    </xdr:from>
    <xdr:to>
      <xdr:col>77</xdr:col>
      <xdr:colOff>44450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9840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76200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42</xdr:row>
      <xdr:rowOff>11995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056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39105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89605</xdr:rowOff>
    </xdr:from>
    <xdr:to>
      <xdr:col>77</xdr:col>
      <xdr:colOff>95250</xdr:colOff>
      <xdr:row>41</xdr:row>
      <xdr:rowOff>19755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4532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132645</xdr:rowOff>
    </xdr:from>
    <xdr:to>
      <xdr:col>64</xdr:col>
      <xdr:colOff>152400</xdr:colOff>
      <xdr:row>42</xdr:row>
      <xdr:rowOff>62795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47572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将来負担比率については、基金や普通交付税で措置される償還金などの充当可能財源が市債残高などの将来負担額を超えているため、当該数値はない。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今後は備前市美術館や新図書館の整備など、大規模事業の財源として短期間に多額の市債の発行が予定されていることなどから、指標がプラス域に転じる可能性が大きいため指標の推移を注視していく。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30,816
29,967
258.13
23,979,418
21,806,488
942,020
12,552,815
17,565,032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ポイント増加しており、人件費決算額の総額で</a:t>
          </a:r>
          <a:r>
            <a:rPr kumimoji="1" lang="en-US" altLang="ja-JP" sz="1300">
              <a:latin typeface="ＭＳ Ｐゴシック" panose="020B0600070205080204" pitchFamily="50" charset="-128"/>
              <a:ea typeface="ＭＳ Ｐゴシック" panose="020B0600070205080204" pitchFamily="50" charset="-128"/>
            </a:rPr>
            <a:t>367,287</a:t>
          </a:r>
          <a:r>
            <a:rPr kumimoji="1" lang="ja-JP" altLang="en-US" sz="1300">
              <a:latin typeface="ＭＳ Ｐゴシック" panose="020B0600070205080204" pitchFamily="50" charset="-128"/>
              <a:ea typeface="ＭＳ Ｐゴシック" panose="020B0600070205080204" pitchFamily="50" charset="-128"/>
            </a:rPr>
            <a:t>千円増加している。なお、会計年度任用職員制度が開始した</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以降、類似団体平均値よりも高い値で推移しており、会計年度任用職員の人件費の影響が大きく出ている。引き続き事務事業の見直しとデジタル化の導入による業務の効率化、業務量の削減に取り組み、職員数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39</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6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8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9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今後も経常的な支出について、経常収入に見合う事業費とするための事務事業の見直しや公共施設の統廃合を進める。また、新たな財源確保にも尽力していく必要がある。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15</xdr:row>
      <xdr:rowOff>168910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25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2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7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扶助費は、対前年度比で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ポイント減少しており、扶助費決算額の総額において</a:t>
          </a:r>
          <a:r>
            <a:rPr kumimoji="1" lang="en-US" altLang="ja-JP" sz="1300">
              <a:latin typeface="ＭＳ Ｐゴシック" panose="020B0600070205080204" pitchFamily="50" charset="-128"/>
              <a:ea typeface="ＭＳ Ｐゴシック" panose="020B0600070205080204" pitchFamily="50" charset="-128"/>
            </a:rPr>
            <a:t>67,038</a:t>
          </a:r>
          <a:r>
            <a:rPr kumimoji="1" lang="ja-JP" altLang="en-US" sz="1300">
              <a:latin typeface="ＭＳ Ｐゴシック" panose="020B0600070205080204" pitchFamily="50" charset="-128"/>
              <a:ea typeface="ＭＳ Ｐゴシック" panose="020B0600070205080204" pitchFamily="50" charset="-128"/>
            </a:rPr>
            <a:t>千円減少している。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障害者や子育て支援のための扶助費の増加は今後も見込まれることから、特に、市独自事業については、費用対効果の検証を行った上での事業選定に努める。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220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22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22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これは、企業用地造成事業特別会計へ支出した繰出金が大きく減少したためである。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168910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52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22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59</xdr:row>
      <xdr:rowOff>77470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22460"/>
          <a:ext cx="8890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77470</xdr:rowOff>
    </xdr:from>
    <xdr:to>
      <xdr:col>69</xdr:col>
      <xdr:colOff>92075</xdr:colOff>
      <xdr:row>61</xdr:row>
      <xdr:rowOff>8890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930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26670</xdr:rowOff>
    </xdr:from>
    <xdr:to>
      <xdr:col>69</xdr:col>
      <xdr:colOff>142875</xdr:colOff>
      <xdr:row>59</xdr:row>
      <xdr:rowOff>128270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113047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129540</xdr:rowOff>
    </xdr:from>
    <xdr:to>
      <xdr:col>65</xdr:col>
      <xdr:colOff>53975</xdr:colOff>
      <xdr:row>61</xdr:row>
      <xdr:rowOff>59690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44467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依然として下水道事業会計や病院事業会計など公営企業会計への繰出金に、毎年多額の経費を要している。公営事業に係る受益者負担の適正化やコスト削減などにより繰出金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また、各種補助金の事業効果について検証を行い補助金の適正な執行に努める。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106426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363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500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37</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9579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年度から防災行政無線の整備に係る市債の元利償還が開始したことに加え、今後は備前市美術館や新図書館の整備など大規模事業に係る償還が見込まれている。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77</xdr:row>
      <xdr:rowOff>161289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477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248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123189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334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33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127016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これは地方交付税の増額などにより、分母となる経常一般財源の総額が増額となったことに加え、経常的な歳出が増額となったためである。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112304</xdr:rowOff>
    </xdr:from>
    <xdr:to>
      <xdr:col>82</xdr:col>
      <xdr:colOff>107950</xdr:colOff>
      <xdr:row>75</xdr:row>
      <xdr:rowOff>118835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710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112304</xdr:rowOff>
    </xdr:from>
    <xdr:to>
      <xdr:col>78</xdr:col>
      <xdr:colOff>69850</xdr:colOff>
      <xdr:row>75</xdr:row>
      <xdr:rowOff>144962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710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144962</xdr:rowOff>
    </xdr:from>
    <xdr:to>
      <xdr:col>73</xdr:col>
      <xdr:colOff>180975</xdr:colOff>
      <xdr:row>76</xdr:row>
      <xdr:rowOff>71482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03712"/>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71482</xdr:rowOff>
    </xdr:from>
    <xdr:to>
      <xdr:col>69</xdr:col>
      <xdr:colOff>92075</xdr:colOff>
      <xdr:row>79</xdr:row>
      <xdr:rowOff>79648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01682"/>
          <a:ext cx="889000" cy="5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68035</xdr:rowOff>
    </xdr:from>
    <xdr:to>
      <xdr:col>82</xdr:col>
      <xdr:colOff>158750</xdr:colOff>
      <xdr:row>75</xdr:row>
      <xdr:rowOff>169636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84562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61504</xdr:rowOff>
    </xdr:from>
    <xdr:to>
      <xdr:col>78</xdr:col>
      <xdr:colOff>120650</xdr:colOff>
      <xdr:row>75</xdr:row>
      <xdr:rowOff>163103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94162</xdr:rowOff>
    </xdr:from>
    <xdr:to>
      <xdr:col>74</xdr:col>
      <xdr:colOff>31750</xdr:colOff>
      <xdr:row>76</xdr:row>
      <xdr:rowOff>24312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34489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20682</xdr:rowOff>
    </xdr:from>
    <xdr:to>
      <xdr:col>69</xdr:col>
      <xdr:colOff>142875</xdr:colOff>
      <xdr:row>76</xdr:row>
      <xdr:rowOff>122282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107059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3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28848</xdr:rowOff>
    </xdr:from>
    <xdr:to>
      <xdr:col>65</xdr:col>
      <xdr:colOff>53975</xdr:colOff>
      <xdr:row>79</xdr:row>
      <xdr:rowOff>130448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115225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80289</xdr:rowOff>
    </xdr:from>
    <xdr:to>
      <xdr:col>29</xdr:col>
      <xdr:colOff>127000</xdr:colOff>
      <xdr:row>14</xdr:row>
      <xdr:rowOff>95631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56764"/>
          <a:ext cx="647700" cy="186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95631</xdr:rowOff>
    </xdr:from>
    <xdr:to>
      <xdr:col>26</xdr:col>
      <xdr:colOff>50800</xdr:colOff>
      <xdr:row>15</xdr:row>
      <xdr:rowOff>43980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43556"/>
          <a:ext cx="698500" cy="119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43980</xdr:rowOff>
    </xdr:from>
    <xdr:to>
      <xdr:col>22</xdr:col>
      <xdr:colOff>114300</xdr:colOff>
      <xdr:row>15</xdr:row>
      <xdr:rowOff>99263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3355"/>
          <a:ext cx="698500" cy="55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99263</xdr:rowOff>
    </xdr:from>
    <xdr:to>
      <xdr:col>18</xdr:col>
      <xdr:colOff>177800</xdr:colOff>
      <xdr:row>15</xdr:row>
      <xdr:rowOff>132601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18638"/>
          <a:ext cx="698500" cy="33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29489</xdr:rowOff>
    </xdr:from>
    <xdr:to>
      <xdr:col>29</xdr:col>
      <xdr:colOff>177800</xdr:colOff>
      <xdr:row>13</xdr:row>
      <xdr:rowOff>131089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05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46016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5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44831</xdr:rowOff>
    </xdr:from>
    <xdr:to>
      <xdr:col>26</xdr:col>
      <xdr:colOff>101600</xdr:colOff>
      <xdr:row>14</xdr:row>
      <xdr:rowOff>146431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92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156608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6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164630</xdr:rowOff>
    </xdr:from>
    <xdr:to>
      <xdr:col>22</xdr:col>
      <xdr:colOff>165100</xdr:colOff>
      <xdr:row>15</xdr:row>
      <xdr:rowOff>94780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2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104957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48463</xdr:rowOff>
    </xdr:from>
    <xdr:to>
      <xdr:col>19</xdr:col>
      <xdr:colOff>38100</xdr:colOff>
      <xdr:row>15</xdr:row>
      <xdr:rowOff>150063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67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160240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3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81801</xdr:rowOff>
    </xdr:from>
    <xdr:to>
      <xdr:col>15</xdr:col>
      <xdr:colOff>101600</xdr:colOff>
      <xdr:row>16</xdr:row>
      <xdr:rowOff>11951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22128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155150</xdr:rowOff>
    </xdr:from>
    <xdr:to>
      <xdr:col>29</xdr:col>
      <xdr:colOff>127000</xdr:colOff>
      <xdr:row>35</xdr:row>
      <xdr:rowOff>203189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65500"/>
          <a:ext cx="647700" cy="48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307692</xdr:rowOff>
    </xdr:from>
    <xdr:to>
      <xdr:col>26</xdr:col>
      <xdr:colOff>50800</xdr:colOff>
      <xdr:row>35</xdr:row>
      <xdr:rowOff>203189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575142"/>
          <a:ext cx="698500" cy="238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307692</xdr:rowOff>
    </xdr:from>
    <xdr:to>
      <xdr:col>22</xdr:col>
      <xdr:colOff>114300</xdr:colOff>
      <xdr:row>35</xdr:row>
      <xdr:rowOff>62665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575142"/>
          <a:ext cx="698500" cy="97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62665</xdr:rowOff>
    </xdr:from>
    <xdr:to>
      <xdr:col>18</xdr:col>
      <xdr:colOff>177800</xdr:colOff>
      <xdr:row>35</xdr:row>
      <xdr:rowOff>125367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673015"/>
          <a:ext cx="698500" cy="62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104350</xdr:rowOff>
    </xdr:from>
    <xdr:to>
      <xdr:col>29</xdr:col>
      <xdr:colOff>177800</xdr:colOff>
      <xdr:row>35</xdr:row>
      <xdr:rowOff>205950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14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292327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152389</xdr:rowOff>
    </xdr:from>
    <xdr:to>
      <xdr:col>26</xdr:col>
      <xdr:colOff>101600</xdr:colOff>
      <xdr:row>35</xdr:row>
      <xdr:rowOff>253989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62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264166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31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256892</xdr:rowOff>
    </xdr:from>
    <xdr:to>
      <xdr:col>22</xdr:col>
      <xdr:colOff>165100</xdr:colOff>
      <xdr:row>35</xdr:row>
      <xdr:rowOff>15592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2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25769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29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11865</xdr:rowOff>
    </xdr:from>
    <xdr:to>
      <xdr:col>19</xdr:col>
      <xdr:colOff>38100</xdr:colOff>
      <xdr:row>35</xdr:row>
      <xdr:rowOff>113465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22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123643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39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74567</xdr:rowOff>
    </xdr:from>
    <xdr:to>
      <xdr:col>15</xdr:col>
      <xdr:colOff>101600</xdr:colOff>
      <xdr:row>35</xdr:row>
      <xdr:rowOff>176167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84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186344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5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30,816
29,967
258.13
23,979,418
21,806,488
942,020
12,552,815
17,565,032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47015</xdr:rowOff>
    </xdr:from>
    <xdr:to>
      <xdr:col>24</xdr:col>
      <xdr:colOff>63500</xdr:colOff>
      <xdr:row>32</xdr:row>
      <xdr:rowOff>57214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61965"/>
          <a:ext cx="838200" cy="18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57214</xdr:rowOff>
    </xdr:from>
    <xdr:to>
      <xdr:col>19</xdr:col>
      <xdr:colOff>177800</xdr:colOff>
      <xdr:row>32</xdr:row>
      <xdr:rowOff>152832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43614"/>
          <a:ext cx="889000" cy="9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152832</xdr:rowOff>
    </xdr:from>
    <xdr:to>
      <xdr:col>15</xdr:col>
      <xdr:colOff>50800</xdr:colOff>
      <xdr:row>33</xdr:row>
      <xdr:rowOff>44857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39232"/>
          <a:ext cx="8890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44857</xdr:rowOff>
    </xdr:from>
    <xdr:to>
      <xdr:col>10</xdr:col>
      <xdr:colOff>114300</xdr:colOff>
      <xdr:row>33</xdr:row>
      <xdr:rowOff>116116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02707"/>
          <a:ext cx="889000" cy="7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167665</xdr:rowOff>
    </xdr:from>
    <xdr:to>
      <xdr:col>24</xdr:col>
      <xdr:colOff>114300</xdr:colOff>
      <xdr:row>31</xdr:row>
      <xdr:rowOff>97815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19092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6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6414</xdr:rowOff>
    </xdr:from>
    <xdr:to>
      <xdr:col>20</xdr:col>
      <xdr:colOff>38100</xdr:colOff>
      <xdr:row>32</xdr:row>
      <xdr:rowOff>108014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124541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102032</xdr:rowOff>
    </xdr:from>
    <xdr:to>
      <xdr:col>15</xdr:col>
      <xdr:colOff>101600</xdr:colOff>
      <xdr:row>33</xdr:row>
      <xdr:rowOff>32182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48709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6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165507</xdr:rowOff>
    </xdr:from>
    <xdr:to>
      <xdr:col>10</xdr:col>
      <xdr:colOff>165100</xdr:colOff>
      <xdr:row>33</xdr:row>
      <xdr:rowOff>95657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5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112184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2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65316</xdr:rowOff>
    </xdr:from>
    <xdr:to>
      <xdr:col>6</xdr:col>
      <xdr:colOff>38100</xdr:colOff>
      <xdr:row>33</xdr:row>
      <xdr:rowOff>166916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11993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9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147465</xdr:rowOff>
    </xdr:from>
    <xdr:to>
      <xdr:col>24</xdr:col>
      <xdr:colOff>63500</xdr:colOff>
      <xdr:row>57</xdr:row>
      <xdr:rowOff>54920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48665"/>
          <a:ext cx="8382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54920</xdr:rowOff>
    </xdr:from>
    <xdr:to>
      <xdr:col>19</xdr:col>
      <xdr:colOff>177800</xdr:colOff>
      <xdr:row>57</xdr:row>
      <xdr:rowOff>87800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7570"/>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87800</xdr:rowOff>
    </xdr:from>
    <xdr:to>
      <xdr:col>15</xdr:col>
      <xdr:colOff>50800</xdr:colOff>
      <xdr:row>57</xdr:row>
      <xdr:rowOff>140257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0450"/>
          <a:ext cx="889000" cy="5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140257</xdr:rowOff>
    </xdr:from>
    <xdr:to>
      <xdr:col>10</xdr:col>
      <xdr:colOff>114300</xdr:colOff>
      <xdr:row>58</xdr:row>
      <xdr:rowOff>31344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2907"/>
          <a:ext cx="889000" cy="6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96665</xdr:rowOff>
    </xdr:from>
    <xdr:to>
      <xdr:col>24</xdr:col>
      <xdr:colOff>114300</xdr:colOff>
      <xdr:row>57</xdr:row>
      <xdr:rowOff>26815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119542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4120</xdr:rowOff>
    </xdr:from>
    <xdr:to>
      <xdr:col>20</xdr:col>
      <xdr:colOff>38100</xdr:colOff>
      <xdr:row>57</xdr:row>
      <xdr:rowOff>105720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122247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37000</xdr:rowOff>
    </xdr:from>
    <xdr:to>
      <xdr:col>15</xdr:col>
      <xdr:colOff>101600</xdr:colOff>
      <xdr:row>57</xdr:row>
      <xdr:rowOff>138600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155127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89457</xdr:rowOff>
    </xdr:from>
    <xdr:to>
      <xdr:col>10</xdr:col>
      <xdr:colOff>165100</xdr:colOff>
      <xdr:row>58</xdr:row>
      <xdr:rowOff>19607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36134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3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151994</xdr:rowOff>
    </xdr:from>
    <xdr:to>
      <xdr:col>6</xdr:col>
      <xdr:colOff>38100</xdr:colOff>
      <xdr:row>58</xdr:row>
      <xdr:rowOff>82144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98671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89294</xdr:rowOff>
    </xdr:from>
    <xdr:to>
      <xdr:col>24</xdr:col>
      <xdr:colOff>63500</xdr:colOff>
      <xdr:row>78</xdr:row>
      <xdr:rowOff>118478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62394"/>
          <a:ext cx="8382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89294</xdr:rowOff>
    </xdr:from>
    <xdr:to>
      <xdr:col>19</xdr:col>
      <xdr:colOff>177800</xdr:colOff>
      <xdr:row>78</xdr:row>
      <xdr:rowOff>99409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2394"/>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68948</xdr:rowOff>
    </xdr:from>
    <xdr:to>
      <xdr:col>15</xdr:col>
      <xdr:colOff>50800</xdr:colOff>
      <xdr:row>78</xdr:row>
      <xdr:rowOff>99409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42048"/>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68948</xdr:rowOff>
    </xdr:from>
    <xdr:to>
      <xdr:col>10</xdr:col>
      <xdr:colOff>114300</xdr:colOff>
      <xdr:row>78</xdr:row>
      <xdr:rowOff>91866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2048"/>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67678</xdr:rowOff>
    </xdr:from>
    <xdr:to>
      <xdr:col>24</xdr:col>
      <xdr:colOff>114300</xdr:colOff>
      <xdr:row>78</xdr:row>
      <xdr:rowOff>169278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154055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38494</xdr:rowOff>
    </xdr:from>
    <xdr:to>
      <xdr:col>20</xdr:col>
      <xdr:colOff>38100</xdr:colOff>
      <xdr:row>78</xdr:row>
      <xdr:rowOff>140094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131221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48609</xdr:rowOff>
    </xdr:from>
    <xdr:to>
      <xdr:col>15</xdr:col>
      <xdr:colOff>101600</xdr:colOff>
      <xdr:row>78</xdr:row>
      <xdr:rowOff>150209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141336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1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18148</xdr:rowOff>
    </xdr:from>
    <xdr:to>
      <xdr:col>10</xdr:col>
      <xdr:colOff>165100</xdr:colOff>
      <xdr:row>78</xdr:row>
      <xdr:rowOff>119748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110875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41066</xdr:rowOff>
    </xdr:from>
    <xdr:to>
      <xdr:col>6</xdr:col>
      <xdr:colOff>38100</xdr:colOff>
      <xdr:row>78</xdr:row>
      <xdr:rowOff>142666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133793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128532</xdr:rowOff>
    </xdr:from>
    <xdr:to>
      <xdr:col>24</xdr:col>
      <xdr:colOff>63500</xdr:colOff>
      <xdr:row>98</xdr:row>
      <xdr:rowOff>136858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930632"/>
          <a:ext cx="838200" cy="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103603</xdr:rowOff>
    </xdr:from>
    <xdr:to>
      <xdr:col>19</xdr:col>
      <xdr:colOff>177800</xdr:colOff>
      <xdr:row>98</xdr:row>
      <xdr:rowOff>128532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905703"/>
          <a:ext cx="889000" cy="2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144783</xdr:rowOff>
    </xdr:from>
    <xdr:to>
      <xdr:col>15</xdr:col>
      <xdr:colOff>50800</xdr:colOff>
      <xdr:row>98</xdr:row>
      <xdr:rowOff>103603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75433"/>
          <a:ext cx="889000" cy="13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144783</xdr:rowOff>
    </xdr:from>
    <xdr:to>
      <xdr:col>10</xdr:col>
      <xdr:colOff>114300</xdr:colOff>
      <xdr:row>99</xdr:row>
      <xdr:rowOff>31747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75433"/>
          <a:ext cx="889000" cy="22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86058</xdr:rowOff>
    </xdr:from>
    <xdr:to>
      <xdr:col>24</xdr:col>
      <xdr:colOff>114300</xdr:colOff>
      <xdr:row>99</xdr:row>
      <xdr:rowOff>16208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8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985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80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77732</xdr:rowOff>
    </xdr:from>
    <xdr:to>
      <xdr:col>20</xdr:col>
      <xdr:colOff>38100</xdr:colOff>
      <xdr:row>99</xdr:row>
      <xdr:rowOff>7882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170459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52803</xdr:rowOff>
    </xdr:from>
    <xdr:to>
      <xdr:col>15</xdr:col>
      <xdr:colOff>101600</xdr:colOff>
      <xdr:row>98</xdr:row>
      <xdr:rowOff>154403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145530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4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93983</xdr:rowOff>
    </xdr:from>
    <xdr:to>
      <xdr:col>10</xdr:col>
      <xdr:colOff>165100</xdr:colOff>
      <xdr:row>98</xdr:row>
      <xdr:rowOff>24133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15260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1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152397</xdr:rowOff>
    </xdr:from>
    <xdr:to>
      <xdr:col>6</xdr:col>
      <xdr:colOff>38100</xdr:colOff>
      <xdr:row>99</xdr:row>
      <xdr:rowOff>82547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5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73674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4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125954</xdr:rowOff>
    </xdr:from>
    <xdr:to>
      <xdr:col>55</xdr:col>
      <xdr:colOff>0</xdr:colOff>
      <xdr:row>33</xdr:row>
      <xdr:rowOff>163764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783804"/>
          <a:ext cx="8382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125954</xdr:rowOff>
    </xdr:from>
    <xdr:to>
      <xdr:col>50</xdr:col>
      <xdr:colOff>114300</xdr:colOff>
      <xdr:row>34</xdr:row>
      <xdr:rowOff>137063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783804"/>
          <a:ext cx="889000" cy="18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137063</xdr:rowOff>
    </xdr:from>
    <xdr:to>
      <xdr:col>45</xdr:col>
      <xdr:colOff>177800</xdr:colOff>
      <xdr:row>35</xdr:row>
      <xdr:rowOff>2563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966363"/>
          <a:ext cx="889000" cy="3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15265</xdr:rowOff>
    </xdr:from>
    <xdr:to>
      <xdr:col>41</xdr:col>
      <xdr:colOff>50800</xdr:colOff>
      <xdr:row>35</xdr:row>
      <xdr:rowOff>2563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58765"/>
          <a:ext cx="889000" cy="84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112964</xdr:rowOff>
    </xdr:from>
    <xdr:to>
      <xdr:col>55</xdr:col>
      <xdr:colOff>50800</xdr:colOff>
      <xdr:row>34</xdr:row>
      <xdr:rowOff>43114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135841</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2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75154</xdr:rowOff>
    </xdr:from>
    <xdr:to>
      <xdr:col>50</xdr:col>
      <xdr:colOff>165100</xdr:colOff>
      <xdr:row>34</xdr:row>
      <xdr:rowOff>5304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73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21831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50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86263</xdr:rowOff>
    </xdr:from>
    <xdr:to>
      <xdr:col>46</xdr:col>
      <xdr:colOff>38100</xdr:colOff>
      <xdr:row>35</xdr:row>
      <xdr:rowOff>16413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32940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69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123213</xdr:rowOff>
    </xdr:from>
    <xdr:to>
      <xdr:col>41</xdr:col>
      <xdr:colOff>101600</xdr:colOff>
      <xdr:row>35</xdr:row>
      <xdr:rowOff>53363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5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69890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2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135915</xdr:rowOff>
    </xdr:from>
    <xdr:to>
      <xdr:col>36</xdr:col>
      <xdr:colOff>165100</xdr:colOff>
      <xdr:row>30</xdr:row>
      <xdr:rowOff>66065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82592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8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56551</xdr:rowOff>
    </xdr:from>
    <xdr:to>
      <xdr:col>55</xdr:col>
      <xdr:colOff>0</xdr:colOff>
      <xdr:row>55</xdr:row>
      <xdr:rowOff>110386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14851"/>
          <a:ext cx="838200" cy="22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110386</xdr:rowOff>
    </xdr:from>
    <xdr:to>
      <xdr:col>50</xdr:col>
      <xdr:colOff>114300</xdr:colOff>
      <xdr:row>55</xdr:row>
      <xdr:rowOff>144272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40136"/>
          <a:ext cx="889000" cy="3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144272</xdr:rowOff>
    </xdr:from>
    <xdr:to>
      <xdr:col>45</xdr:col>
      <xdr:colOff>177800</xdr:colOff>
      <xdr:row>56</xdr:row>
      <xdr:rowOff>147031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74022"/>
          <a:ext cx="889000" cy="17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170980</xdr:rowOff>
    </xdr:from>
    <xdr:to>
      <xdr:col>41</xdr:col>
      <xdr:colOff>50800</xdr:colOff>
      <xdr:row>56</xdr:row>
      <xdr:rowOff>147031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00730"/>
          <a:ext cx="889000" cy="14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5751</xdr:rowOff>
    </xdr:from>
    <xdr:to>
      <xdr:col>55</xdr:col>
      <xdr:colOff>50800</xdr:colOff>
      <xdr:row>54</xdr:row>
      <xdr:rowOff>107351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28628</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1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59586</xdr:rowOff>
    </xdr:from>
    <xdr:to>
      <xdr:col>50</xdr:col>
      <xdr:colOff>165100</xdr:colOff>
      <xdr:row>55</xdr:row>
      <xdr:rowOff>161186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8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6263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93472</xdr:rowOff>
    </xdr:from>
    <xdr:to>
      <xdr:col>46</xdr:col>
      <xdr:colOff>38100</xdr:colOff>
      <xdr:row>56</xdr:row>
      <xdr:rowOff>23622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2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40149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96231</xdr:rowOff>
    </xdr:from>
    <xdr:to>
      <xdr:col>41</xdr:col>
      <xdr:colOff>101600</xdr:colOff>
      <xdr:row>57</xdr:row>
      <xdr:rowOff>26381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9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17508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9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120180</xdr:rowOff>
    </xdr:from>
    <xdr:to>
      <xdr:col>36</xdr:col>
      <xdr:colOff>165100</xdr:colOff>
      <xdr:row>56</xdr:row>
      <xdr:rowOff>50330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41457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4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135248</xdr:rowOff>
    </xdr:from>
    <xdr:to>
      <xdr:col>55</xdr:col>
      <xdr:colOff>0</xdr:colOff>
      <xdr:row>79</xdr:row>
      <xdr:rowOff>9235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08348"/>
          <a:ext cx="838200" cy="4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9235</xdr:rowOff>
    </xdr:from>
    <xdr:to>
      <xdr:col>50</xdr:col>
      <xdr:colOff>114300</xdr:colOff>
      <xdr:row>79</xdr:row>
      <xdr:rowOff>66853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53785"/>
          <a:ext cx="889000" cy="5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64055</xdr:rowOff>
    </xdr:from>
    <xdr:to>
      <xdr:col>45</xdr:col>
      <xdr:colOff>177800</xdr:colOff>
      <xdr:row>79</xdr:row>
      <xdr:rowOff>66853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608605"/>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154135</xdr:rowOff>
    </xdr:from>
    <xdr:to>
      <xdr:col>41</xdr:col>
      <xdr:colOff>50800</xdr:colOff>
      <xdr:row>79</xdr:row>
      <xdr:rowOff>64055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27235"/>
          <a:ext cx="889000" cy="8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84448</xdr:rowOff>
    </xdr:from>
    <xdr:to>
      <xdr:col>55</xdr:col>
      <xdr:colOff>50800</xdr:colOff>
      <xdr:row>79</xdr:row>
      <xdr:rowOff>14598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62875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3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129885</xdr:rowOff>
    </xdr:from>
    <xdr:to>
      <xdr:col>50</xdr:col>
      <xdr:colOff>165100</xdr:colOff>
      <xdr:row>79</xdr:row>
      <xdr:rowOff>60035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51162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16053</xdr:rowOff>
    </xdr:from>
    <xdr:to>
      <xdr:col>46</xdr:col>
      <xdr:colOff>38100</xdr:colOff>
      <xdr:row>79</xdr:row>
      <xdr:rowOff>117653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108780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5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13255</xdr:rowOff>
    </xdr:from>
    <xdr:to>
      <xdr:col>41</xdr:col>
      <xdr:colOff>101600</xdr:colOff>
      <xdr:row>79</xdr:row>
      <xdr:rowOff>114855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105982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103335</xdr:rowOff>
    </xdr:from>
    <xdr:to>
      <xdr:col>36</xdr:col>
      <xdr:colOff>165100</xdr:colOff>
      <xdr:row>79</xdr:row>
      <xdr:rowOff>33485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24612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65709</xdr:rowOff>
    </xdr:from>
    <xdr:to>
      <xdr:col>55</xdr:col>
      <xdr:colOff>0</xdr:colOff>
      <xdr:row>95</xdr:row>
      <xdr:rowOff>100521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010559"/>
          <a:ext cx="838200" cy="37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170320</xdr:rowOff>
    </xdr:from>
    <xdr:to>
      <xdr:col>50</xdr:col>
      <xdr:colOff>114300</xdr:colOff>
      <xdr:row>95</xdr:row>
      <xdr:rowOff>100521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286620"/>
          <a:ext cx="889000" cy="1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170320</xdr:rowOff>
    </xdr:from>
    <xdr:to>
      <xdr:col>45</xdr:col>
      <xdr:colOff>177800</xdr:colOff>
      <xdr:row>96</xdr:row>
      <xdr:rowOff>77088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286620"/>
          <a:ext cx="889000" cy="24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56655</xdr:rowOff>
    </xdr:from>
    <xdr:to>
      <xdr:col>41</xdr:col>
      <xdr:colOff>50800</xdr:colOff>
      <xdr:row>96</xdr:row>
      <xdr:rowOff>77088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44405"/>
          <a:ext cx="889000" cy="19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14909</xdr:rowOff>
    </xdr:from>
    <xdr:to>
      <xdr:col>55</xdr:col>
      <xdr:colOff>50800</xdr:colOff>
      <xdr:row>93</xdr:row>
      <xdr:rowOff>116509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9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37786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8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49721</xdr:rowOff>
    </xdr:from>
    <xdr:to>
      <xdr:col>50</xdr:col>
      <xdr:colOff>165100</xdr:colOff>
      <xdr:row>95</xdr:row>
      <xdr:rowOff>151321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167848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1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119520</xdr:rowOff>
    </xdr:from>
    <xdr:to>
      <xdr:col>46</xdr:col>
      <xdr:colOff>38100</xdr:colOff>
      <xdr:row>95</xdr:row>
      <xdr:rowOff>49670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66197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26288</xdr:rowOff>
    </xdr:from>
    <xdr:to>
      <xdr:col>41</xdr:col>
      <xdr:colOff>101600</xdr:colOff>
      <xdr:row>96</xdr:row>
      <xdr:rowOff>127888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8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119015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7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5855</xdr:rowOff>
    </xdr:from>
    <xdr:to>
      <xdr:col>36</xdr:col>
      <xdr:colOff>165100</xdr:colOff>
      <xdr:row>95</xdr:row>
      <xdr:rowOff>107455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123982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24943</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11493"/>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20218</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06768"/>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20218</xdr:rowOff>
    </xdr:from>
    <xdr:to>
      <xdr:col>76</xdr:col>
      <xdr:colOff>114300</xdr:colOff>
      <xdr:row>39</xdr:row>
      <xdr:rowOff>30353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06768"/>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30353</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16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145593</xdr:rowOff>
    </xdr:from>
    <xdr:to>
      <xdr:col>85</xdr:col>
      <xdr:colOff>177800</xdr:colOff>
      <xdr:row>39</xdr:row>
      <xdr:rowOff>75743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60520</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75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140868</xdr:rowOff>
    </xdr:from>
    <xdr:to>
      <xdr:col>76</xdr:col>
      <xdr:colOff>165100</xdr:colOff>
      <xdr:row>39</xdr:row>
      <xdr:rowOff>71018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62145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48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151003</xdr:rowOff>
    </xdr:from>
    <xdr:to>
      <xdr:col>72</xdr:col>
      <xdr:colOff>38100</xdr:colOff>
      <xdr:row>39</xdr:row>
      <xdr:rowOff>81153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72280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5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159654</xdr:rowOff>
    </xdr:from>
    <xdr:to>
      <xdr:col>85</xdr:col>
      <xdr:colOff>127000</xdr:colOff>
      <xdr:row>75</xdr:row>
      <xdr:rowOff>55755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46954"/>
          <a:ext cx="8382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55755</xdr:rowOff>
    </xdr:from>
    <xdr:to>
      <xdr:col>81</xdr:col>
      <xdr:colOff>50800</xdr:colOff>
      <xdr:row>75</xdr:row>
      <xdr:rowOff>79007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914505"/>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41859</xdr:rowOff>
    </xdr:from>
    <xdr:to>
      <xdr:col>76</xdr:col>
      <xdr:colOff>114300</xdr:colOff>
      <xdr:row>75</xdr:row>
      <xdr:rowOff>79007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386259"/>
          <a:ext cx="889000" cy="55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41859</xdr:rowOff>
    </xdr:from>
    <xdr:to>
      <xdr:col>71</xdr:col>
      <xdr:colOff>177800</xdr:colOff>
      <xdr:row>76</xdr:row>
      <xdr:rowOff>88347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386259"/>
          <a:ext cx="889000" cy="7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108854</xdr:rowOff>
    </xdr:from>
    <xdr:to>
      <xdr:col>85</xdr:col>
      <xdr:colOff>177800</xdr:colOff>
      <xdr:row>75</xdr:row>
      <xdr:rowOff>39004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9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131731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4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4955</xdr:rowOff>
    </xdr:from>
    <xdr:to>
      <xdr:col>81</xdr:col>
      <xdr:colOff>101600</xdr:colOff>
      <xdr:row>75</xdr:row>
      <xdr:rowOff>106555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123082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63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28207</xdr:rowOff>
    </xdr:from>
    <xdr:to>
      <xdr:col>76</xdr:col>
      <xdr:colOff>165100</xdr:colOff>
      <xdr:row>75</xdr:row>
      <xdr:rowOff>129807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146334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162509</xdr:rowOff>
    </xdr:from>
    <xdr:to>
      <xdr:col>72</xdr:col>
      <xdr:colOff>38100</xdr:colOff>
      <xdr:row>72</xdr:row>
      <xdr:rowOff>92659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3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109186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11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37547</xdr:rowOff>
    </xdr:from>
    <xdr:to>
      <xdr:col>67</xdr:col>
      <xdr:colOff>101600</xdr:colOff>
      <xdr:row>76</xdr:row>
      <xdr:rowOff>139147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130274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6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16348</xdr:rowOff>
    </xdr:from>
    <xdr:to>
      <xdr:col>85</xdr:col>
      <xdr:colOff>127000</xdr:colOff>
      <xdr:row>98</xdr:row>
      <xdr:rowOff>43853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18448"/>
          <a:ext cx="838200" cy="2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40250</xdr:rowOff>
    </xdr:from>
    <xdr:to>
      <xdr:col>81</xdr:col>
      <xdr:colOff>50800</xdr:colOff>
      <xdr:row>98</xdr:row>
      <xdr:rowOff>43853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499450"/>
          <a:ext cx="889000" cy="34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40250</xdr:rowOff>
    </xdr:from>
    <xdr:to>
      <xdr:col>76</xdr:col>
      <xdr:colOff>114300</xdr:colOff>
      <xdr:row>98</xdr:row>
      <xdr:rowOff>31490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499450"/>
          <a:ext cx="889000" cy="33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31490</xdr:rowOff>
    </xdr:from>
    <xdr:to>
      <xdr:col>71</xdr:col>
      <xdr:colOff>177800</xdr:colOff>
      <xdr:row>98</xdr:row>
      <xdr:rowOff>89756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33590"/>
          <a:ext cx="889000" cy="5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136998</xdr:rowOff>
    </xdr:from>
    <xdr:to>
      <xdr:col>85</xdr:col>
      <xdr:colOff>177800</xdr:colOff>
      <xdr:row>98</xdr:row>
      <xdr:rowOff>67148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6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51925</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164503</xdr:rowOff>
    </xdr:from>
    <xdr:to>
      <xdr:col>81</xdr:col>
      <xdr:colOff>101600</xdr:colOff>
      <xdr:row>98</xdr:row>
      <xdr:rowOff>94653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85780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160900</xdr:rowOff>
    </xdr:from>
    <xdr:to>
      <xdr:col>76</xdr:col>
      <xdr:colOff>165100</xdr:colOff>
      <xdr:row>96</xdr:row>
      <xdr:rowOff>91050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107577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2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152140</xdr:rowOff>
    </xdr:from>
    <xdr:to>
      <xdr:col>72</xdr:col>
      <xdr:colOff>38100</xdr:colOff>
      <xdr:row>98</xdr:row>
      <xdr:rowOff>82290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73417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38956</xdr:rowOff>
    </xdr:from>
    <xdr:to>
      <xdr:col>67</xdr:col>
      <xdr:colOff>101600</xdr:colOff>
      <xdr:row>98</xdr:row>
      <xdr:rowOff>140556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131683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3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54524</xdr:rowOff>
    </xdr:from>
    <xdr:to>
      <xdr:col>116</xdr:col>
      <xdr:colOff>63500</xdr:colOff>
      <xdr:row>36</xdr:row>
      <xdr:rowOff>64171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055274"/>
          <a:ext cx="838200" cy="18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47163</xdr:rowOff>
    </xdr:from>
    <xdr:to>
      <xdr:col>111</xdr:col>
      <xdr:colOff>177800</xdr:colOff>
      <xdr:row>35</xdr:row>
      <xdr:rowOff>54524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533563"/>
          <a:ext cx="889000" cy="52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47163</xdr:rowOff>
    </xdr:from>
    <xdr:to>
      <xdr:col>107</xdr:col>
      <xdr:colOff>50800</xdr:colOff>
      <xdr:row>34</xdr:row>
      <xdr:rowOff>37196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533563"/>
          <a:ext cx="889000" cy="33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37196</xdr:rowOff>
    </xdr:from>
    <xdr:to>
      <xdr:col>102</xdr:col>
      <xdr:colOff>114300</xdr:colOff>
      <xdr:row>34</xdr:row>
      <xdr:rowOff>78892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5866496"/>
          <a:ext cx="889000" cy="4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13371</xdr:rowOff>
    </xdr:from>
    <xdr:to>
      <xdr:col>116</xdr:col>
      <xdr:colOff>114300</xdr:colOff>
      <xdr:row>36</xdr:row>
      <xdr:rowOff>114971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1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36248</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03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3724</xdr:rowOff>
    </xdr:from>
    <xdr:to>
      <xdr:col>112</xdr:col>
      <xdr:colOff>38100</xdr:colOff>
      <xdr:row>35</xdr:row>
      <xdr:rowOff>105324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0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121851</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77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167813</xdr:rowOff>
    </xdr:from>
    <xdr:to>
      <xdr:col>107</xdr:col>
      <xdr:colOff>101600</xdr:colOff>
      <xdr:row>32</xdr:row>
      <xdr:rowOff>97963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48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114490</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25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157846</xdr:rowOff>
    </xdr:from>
    <xdr:to>
      <xdr:col>102</xdr:col>
      <xdr:colOff>165100</xdr:colOff>
      <xdr:row>34</xdr:row>
      <xdr:rowOff>87996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8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104523</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5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28092</xdr:rowOff>
    </xdr:from>
    <xdr:to>
      <xdr:col>98</xdr:col>
      <xdr:colOff>38100</xdr:colOff>
      <xdr:row>34</xdr:row>
      <xdr:rowOff>129692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85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146219</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9111" y="563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136042</xdr:rowOff>
    </xdr:from>
    <xdr:to>
      <xdr:col>116</xdr:col>
      <xdr:colOff>63500</xdr:colOff>
      <xdr:row>58</xdr:row>
      <xdr:rowOff>137795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0142"/>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136042</xdr:rowOff>
    </xdr:from>
    <xdr:to>
      <xdr:col>111</xdr:col>
      <xdr:colOff>177800</xdr:colOff>
      <xdr:row>58</xdr:row>
      <xdr:rowOff>136766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80142"/>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136766</xdr:rowOff>
    </xdr:from>
    <xdr:to>
      <xdr:col>107</xdr:col>
      <xdr:colOff>50800</xdr:colOff>
      <xdr:row>58</xdr:row>
      <xdr:rowOff>137261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80866"/>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137261</xdr:rowOff>
    </xdr:from>
    <xdr:to>
      <xdr:col>102</xdr:col>
      <xdr:colOff>114300</xdr:colOff>
      <xdr:row>58</xdr:row>
      <xdr:rowOff>143396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81361"/>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86995</xdr:rowOff>
    </xdr:from>
    <xdr:to>
      <xdr:col>116</xdr:col>
      <xdr:colOff>114300</xdr:colOff>
      <xdr:row>59</xdr:row>
      <xdr:rowOff>17145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1922</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85242</xdr:rowOff>
    </xdr:from>
    <xdr:to>
      <xdr:col>112</xdr:col>
      <xdr:colOff>38100</xdr:colOff>
      <xdr:row>59</xdr:row>
      <xdr:rowOff>15392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6519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2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85966</xdr:rowOff>
    </xdr:from>
    <xdr:to>
      <xdr:col>107</xdr:col>
      <xdr:colOff>101600</xdr:colOff>
      <xdr:row>59</xdr:row>
      <xdr:rowOff>16116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7243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2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86461</xdr:rowOff>
    </xdr:from>
    <xdr:to>
      <xdr:col>102</xdr:col>
      <xdr:colOff>165100</xdr:colOff>
      <xdr:row>59</xdr:row>
      <xdr:rowOff>16611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7738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2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92596</xdr:rowOff>
    </xdr:from>
    <xdr:to>
      <xdr:col>98</xdr:col>
      <xdr:colOff>38100</xdr:colOff>
      <xdr:row>59</xdr:row>
      <xdr:rowOff>22746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13873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124406</xdr:rowOff>
    </xdr:from>
    <xdr:to>
      <xdr:col>116</xdr:col>
      <xdr:colOff>63500</xdr:colOff>
      <xdr:row>72</xdr:row>
      <xdr:rowOff>156982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125906"/>
          <a:ext cx="838200" cy="37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124406</xdr:rowOff>
    </xdr:from>
    <xdr:to>
      <xdr:col>111</xdr:col>
      <xdr:colOff>177800</xdr:colOff>
      <xdr:row>73</xdr:row>
      <xdr:rowOff>108953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125906"/>
          <a:ext cx="889000" cy="49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108953</xdr:rowOff>
    </xdr:from>
    <xdr:to>
      <xdr:col>107</xdr:col>
      <xdr:colOff>50800</xdr:colOff>
      <xdr:row>74</xdr:row>
      <xdr:rowOff>21377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624803"/>
          <a:ext cx="889000" cy="8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51506</xdr:rowOff>
    </xdr:from>
    <xdr:to>
      <xdr:col>102</xdr:col>
      <xdr:colOff>114300</xdr:colOff>
      <xdr:row>74</xdr:row>
      <xdr:rowOff>21377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567356"/>
          <a:ext cx="889000" cy="14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106182</xdr:rowOff>
    </xdr:from>
    <xdr:to>
      <xdr:col>116</xdr:col>
      <xdr:colOff>114300</xdr:colOff>
      <xdr:row>73</xdr:row>
      <xdr:rowOff>36332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4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129059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30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73606</xdr:rowOff>
    </xdr:from>
    <xdr:to>
      <xdr:col>112</xdr:col>
      <xdr:colOff>38100</xdr:colOff>
      <xdr:row>71</xdr:row>
      <xdr:rowOff>3756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0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20283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185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58153</xdr:rowOff>
    </xdr:from>
    <xdr:to>
      <xdr:col>107</xdr:col>
      <xdr:colOff>101600</xdr:colOff>
      <xdr:row>73</xdr:row>
      <xdr:rowOff>159753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4830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3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142027</xdr:rowOff>
    </xdr:from>
    <xdr:to>
      <xdr:col>102</xdr:col>
      <xdr:colOff>165100</xdr:colOff>
      <xdr:row>74</xdr:row>
      <xdr:rowOff>72177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5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88704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3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706</xdr:rowOff>
    </xdr:from>
    <xdr:to>
      <xdr:col>98</xdr:col>
      <xdr:colOff>38100</xdr:colOff>
      <xdr:row>73</xdr:row>
      <xdr:rowOff>102306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118833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9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70.8</a:t>
          </a:r>
          <a:r>
            <a:rPr kumimoji="1" lang="ja-JP" altLang="en-US" sz="1300">
              <a:latin typeface="ＭＳ Ｐゴシック" panose="020B0600070205080204" pitchFamily="50" charset="-128"/>
              <a:ea typeface="ＭＳ Ｐゴシック" panose="020B0600070205080204" pitchFamily="50" charset="-128"/>
            </a:rPr>
            <a:t>万円となっている。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・人件費は、前年度より増加している。これは、昇給・昇格による常勤職員の職員給与費が増加したためである。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・普通建設事業費（新規整備）は、旧アルファビゼン跡地活用事業や新図書館整備事業に係る費用等による増額である。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・繰出金は、企業用地造成事業への繰出金の減により減額となっている。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・投資及び出資金は、下水道事業の繰出金が減少したことと、令和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年度に設立した備前市文化芸術振興財団に係る出捐金の減等により減額となっている。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30,816
29,967
258.13
23,979,418
21,806,488
942,020
12,552,815
17,565,032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51689</xdr:rowOff>
    </xdr:from>
    <xdr:to>
      <xdr:col>24</xdr:col>
      <xdr:colOff>63500</xdr:colOff>
      <xdr:row>35</xdr:row>
      <xdr:rowOff>66167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2439"/>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66167</xdr:rowOff>
    </xdr:from>
    <xdr:to>
      <xdr:col>19</xdr:col>
      <xdr:colOff>177800</xdr:colOff>
      <xdr:row>35</xdr:row>
      <xdr:rowOff>139128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6917"/>
          <a:ext cx="889000" cy="7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139128</xdr:rowOff>
    </xdr:from>
    <xdr:to>
      <xdr:col>15</xdr:col>
      <xdr:colOff>50800</xdr:colOff>
      <xdr:row>35</xdr:row>
      <xdr:rowOff>145986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398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145986</xdr:rowOff>
    </xdr:from>
    <xdr:to>
      <xdr:col>10</xdr:col>
      <xdr:colOff>114300</xdr:colOff>
      <xdr:row>36</xdr:row>
      <xdr:rowOff>19495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46736"/>
          <a:ext cx="8890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xdr:rowOff>
    </xdr:from>
    <xdr:to>
      <xdr:col>24</xdr:col>
      <xdr:colOff>114300</xdr:colOff>
      <xdr:row>35</xdr:row>
      <xdr:rowOff>102489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23766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15367</xdr:rowOff>
    </xdr:from>
    <xdr:to>
      <xdr:col>20</xdr:col>
      <xdr:colOff>38100</xdr:colOff>
      <xdr:row>35</xdr:row>
      <xdr:rowOff>116967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133494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88328</xdr:rowOff>
    </xdr:from>
    <xdr:to>
      <xdr:col>15</xdr:col>
      <xdr:colOff>101600</xdr:colOff>
      <xdr:row>36</xdr:row>
      <xdr:rowOff>18478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35005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95186</xdr:rowOff>
    </xdr:from>
    <xdr:to>
      <xdr:col>10</xdr:col>
      <xdr:colOff>165100</xdr:colOff>
      <xdr:row>36</xdr:row>
      <xdr:rowOff>25336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41863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7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140145</xdr:rowOff>
    </xdr:from>
    <xdr:to>
      <xdr:col>6</xdr:col>
      <xdr:colOff>38100</xdr:colOff>
      <xdr:row>36</xdr:row>
      <xdr:rowOff>70295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86822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1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152414</xdr:rowOff>
    </xdr:from>
    <xdr:to>
      <xdr:col>24</xdr:col>
      <xdr:colOff>63500</xdr:colOff>
      <xdr:row>57</xdr:row>
      <xdr:rowOff>17849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82164"/>
          <a:ext cx="838200" cy="20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115895</xdr:rowOff>
    </xdr:from>
    <xdr:to>
      <xdr:col>19</xdr:col>
      <xdr:colOff>177800</xdr:colOff>
      <xdr:row>57</xdr:row>
      <xdr:rowOff>17849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7095"/>
          <a:ext cx="889000" cy="7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115895</xdr:rowOff>
    </xdr:from>
    <xdr:to>
      <xdr:col>15</xdr:col>
      <xdr:colOff>50800</xdr:colOff>
      <xdr:row>57</xdr:row>
      <xdr:rowOff>106770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17095"/>
          <a:ext cx="889000" cy="16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68049</xdr:rowOff>
    </xdr:from>
    <xdr:to>
      <xdr:col>10</xdr:col>
      <xdr:colOff>114300</xdr:colOff>
      <xdr:row>57</xdr:row>
      <xdr:rowOff>106770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97799"/>
          <a:ext cx="889000" cy="38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101614</xdr:rowOff>
    </xdr:from>
    <xdr:to>
      <xdr:col>24</xdr:col>
      <xdr:colOff>114300</xdr:colOff>
      <xdr:row>56</xdr:row>
      <xdr:rowOff>31764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8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138499</xdr:rowOff>
    </xdr:from>
    <xdr:to>
      <xdr:col>20</xdr:col>
      <xdr:colOff>38100</xdr:colOff>
      <xdr:row>57</xdr:row>
      <xdr:rowOff>68649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85176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65095</xdr:rowOff>
    </xdr:from>
    <xdr:to>
      <xdr:col>15</xdr:col>
      <xdr:colOff>101600</xdr:colOff>
      <xdr:row>56</xdr:row>
      <xdr:rowOff>166695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11772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4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55970</xdr:rowOff>
    </xdr:from>
    <xdr:to>
      <xdr:col>10</xdr:col>
      <xdr:colOff>165100</xdr:colOff>
      <xdr:row>57</xdr:row>
      <xdr:rowOff>157570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148697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17249</xdr:rowOff>
    </xdr:from>
    <xdr:to>
      <xdr:col>6</xdr:col>
      <xdr:colOff>38100</xdr:colOff>
      <xdr:row>55</xdr:row>
      <xdr:rowOff>118849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109976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3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55096</xdr:rowOff>
    </xdr:from>
    <xdr:to>
      <xdr:col>24</xdr:col>
      <xdr:colOff>63500</xdr:colOff>
      <xdr:row>77</xdr:row>
      <xdr:rowOff>121738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56746"/>
          <a:ext cx="8382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55096</xdr:rowOff>
    </xdr:from>
    <xdr:to>
      <xdr:col>19</xdr:col>
      <xdr:colOff>177800</xdr:colOff>
      <xdr:row>78</xdr:row>
      <xdr:rowOff>21765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6746"/>
          <a:ext cx="889000" cy="1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117091</xdr:rowOff>
    </xdr:from>
    <xdr:to>
      <xdr:col>15</xdr:col>
      <xdr:colOff>50800</xdr:colOff>
      <xdr:row>78</xdr:row>
      <xdr:rowOff>21765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18741"/>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117091</xdr:rowOff>
    </xdr:from>
    <xdr:to>
      <xdr:col>10</xdr:col>
      <xdr:colOff>114300</xdr:colOff>
      <xdr:row>79</xdr:row>
      <xdr:rowOff>48957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8741"/>
          <a:ext cx="889000" cy="27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70938</xdr:rowOff>
    </xdr:from>
    <xdr:to>
      <xdr:col>24</xdr:col>
      <xdr:colOff>114300</xdr:colOff>
      <xdr:row>78</xdr:row>
      <xdr:rowOff>1088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49365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5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4296</xdr:rowOff>
    </xdr:from>
    <xdr:to>
      <xdr:col>20</xdr:col>
      <xdr:colOff>38100</xdr:colOff>
      <xdr:row>77</xdr:row>
      <xdr:rowOff>105896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122423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8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142415</xdr:rowOff>
    </xdr:from>
    <xdr:to>
      <xdr:col>15</xdr:col>
      <xdr:colOff>101600</xdr:colOff>
      <xdr:row>78</xdr:row>
      <xdr:rowOff>72565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89092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1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66291</xdr:rowOff>
    </xdr:from>
    <xdr:to>
      <xdr:col>10</xdr:col>
      <xdr:colOff>165100</xdr:colOff>
      <xdr:row>77</xdr:row>
      <xdr:rowOff>167891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159018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6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169607</xdr:rowOff>
    </xdr:from>
    <xdr:to>
      <xdr:col>6</xdr:col>
      <xdr:colOff>38100</xdr:colOff>
      <xdr:row>79</xdr:row>
      <xdr:rowOff>99757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90884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3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14669</xdr:rowOff>
    </xdr:from>
    <xdr:to>
      <xdr:col>24</xdr:col>
      <xdr:colOff>63500</xdr:colOff>
      <xdr:row>97</xdr:row>
      <xdr:rowOff>68047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45319"/>
          <a:ext cx="8382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148400</xdr:rowOff>
    </xdr:from>
    <xdr:to>
      <xdr:col>19</xdr:col>
      <xdr:colOff>177800</xdr:colOff>
      <xdr:row>97</xdr:row>
      <xdr:rowOff>14669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07600"/>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148400</xdr:rowOff>
    </xdr:from>
    <xdr:to>
      <xdr:col>15</xdr:col>
      <xdr:colOff>50800</xdr:colOff>
      <xdr:row>97</xdr:row>
      <xdr:rowOff>7569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07600"/>
          <a:ext cx="889000" cy="3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7569</xdr:rowOff>
    </xdr:from>
    <xdr:to>
      <xdr:col>10</xdr:col>
      <xdr:colOff>114300</xdr:colOff>
      <xdr:row>97</xdr:row>
      <xdr:rowOff>107708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38219"/>
          <a:ext cx="889000" cy="1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17247</xdr:rowOff>
    </xdr:from>
    <xdr:to>
      <xdr:col>24</xdr:col>
      <xdr:colOff>114300</xdr:colOff>
      <xdr:row>97</xdr:row>
      <xdr:rowOff>118847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167124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135319</xdr:rowOff>
    </xdr:from>
    <xdr:to>
      <xdr:col>20</xdr:col>
      <xdr:colOff>38100</xdr:colOff>
      <xdr:row>97</xdr:row>
      <xdr:rowOff>65469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81996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97600</xdr:rowOff>
    </xdr:from>
    <xdr:to>
      <xdr:col>15</xdr:col>
      <xdr:colOff>101600</xdr:colOff>
      <xdr:row>97</xdr:row>
      <xdr:rowOff>27750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44277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128219</xdr:rowOff>
    </xdr:from>
    <xdr:to>
      <xdr:col>10</xdr:col>
      <xdr:colOff>165100</xdr:colOff>
      <xdr:row>97</xdr:row>
      <xdr:rowOff>58369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74896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6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56908</xdr:rowOff>
    </xdr:from>
    <xdr:to>
      <xdr:col>6</xdr:col>
      <xdr:colOff>38100</xdr:colOff>
      <xdr:row>97</xdr:row>
      <xdr:rowOff>158508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3585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6459</xdr:rowOff>
    </xdr:from>
    <xdr:to>
      <xdr:col>55</xdr:col>
      <xdr:colOff>0</xdr:colOff>
      <xdr:row>35</xdr:row>
      <xdr:rowOff>162887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007209"/>
          <a:ext cx="838200" cy="15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6459</xdr:rowOff>
    </xdr:from>
    <xdr:to>
      <xdr:col>50</xdr:col>
      <xdr:colOff>114300</xdr:colOff>
      <xdr:row>35</xdr:row>
      <xdr:rowOff>88102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00720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46954</xdr:rowOff>
    </xdr:from>
    <xdr:to>
      <xdr:col>45</xdr:col>
      <xdr:colOff>177800</xdr:colOff>
      <xdr:row>35</xdr:row>
      <xdr:rowOff>88102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0477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46954</xdr:rowOff>
    </xdr:from>
    <xdr:to>
      <xdr:col>41</xdr:col>
      <xdr:colOff>50800</xdr:colOff>
      <xdr:row>35</xdr:row>
      <xdr:rowOff>62302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047704"/>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112087</xdr:rowOff>
    </xdr:from>
    <xdr:to>
      <xdr:col>55</xdr:col>
      <xdr:colOff>50800</xdr:colOff>
      <xdr:row>36</xdr:row>
      <xdr:rowOff>42237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134964</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6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127109</xdr:rowOff>
    </xdr:from>
    <xdr:to>
      <xdr:col>50</xdr:col>
      <xdr:colOff>165100</xdr:colOff>
      <xdr:row>35</xdr:row>
      <xdr:rowOff>57259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9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73786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73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37302</xdr:rowOff>
    </xdr:from>
    <xdr:to>
      <xdr:col>46</xdr:col>
      <xdr:colOff>38100</xdr:colOff>
      <xdr:row>35</xdr:row>
      <xdr:rowOff>138902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0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155429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81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167604</xdr:rowOff>
    </xdr:from>
    <xdr:to>
      <xdr:col>41</xdr:col>
      <xdr:colOff>101600</xdr:colOff>
      <xdr:row>35</xdr:row>
      <xdr:rowOff>97754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114281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7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11502</xdr:rowOff>
    </xdr:from>
    <xdr:to>
      <xdr:col>36</xdr:col>
      <xdr:colOff>165100</xdr:colOff>
      <xdr:row>35</xdr:row>
      <xdr:rowOff>113102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129629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78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93656</xdr:rowOff>
    </xdr:from>
    <xdr:to>
      <xdr:col>55</xdr:col>
      <xdr:colOff>0</xdr:colOff>
      <xdr:row>57</xdr:row>
      <xdr:rowOff>136081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66306"/>
          <a:ext cx="838200" cy="4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93656</xdr:rowOff>
    </xdr:from>
    <xdr:to>
      <xdr:col>50</xdr:col>
      <xdr:colOff>114300</xdr:colOff>
      <xdr:row>58</xdr:row>
      <xdr:rowOff>9284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66306"/>
          <a:ext cx="889000" cy="8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9284</xdr:rowOff>
    </xdr:from>
    <xdr:to>
      <xdr:col>45</xdr:col>
      <xdr:colOff>177800</xdr:colOff>
      <xdr:row>58</xdr:row>
      <xdr:rowOff>11894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53384"/>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164846</xdr:rowOff>
    </xdr:from>
    <xdr:to>
      <xdr:col>41</xdr:col>
      <xdr:colOff>50800</xdr:colOff>
      <xdr:row>58</xdr:row>
      <xdr:rowOff>11894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37496"/>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85281</xdr:rowOff>
    </xdr:from>
    <xdr:to>
      <xdr:col>55</xdr:col>
      <xdr:colOff>50800</xdr:colOff>
      <xdr:row>58</xdr:row>
      <xdr:rowOff>15431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63708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3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42856</xdr:rowOff>
    </xdr:from>
    <xdr:to>
      <xdr:col>50</xdr:col>
      <xdr:colOff>165100</xdr:colOff>
      <xdr:row>57</xdr:row>
      <xdr:rowOff>144456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135583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0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129934</xdr:rowOff>
    </xdr:from>
    <xdr:to>
      <xdr:col>46</xdr:col>
      <xdr:colOff>38100</xdr:colOff>
      <xdr:row>58</xdr:row>
      <xdr:rowOff>60084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51211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132544</xdr:rowOff>
    </xdr:from>
    <xdr:to>
      <xdr:col>41</xdr:col>
      <xdr:colOff>101600</xdr:colOff>
      <xdr:row>58</xdr:row>
      <xdr:rowOff>62694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53821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114046</xdr:rowOff>
    </xdr:from>
    <xdr:to>
      <xdr:col>36</xdr:col>
      <xdr:colOff>165100</xdr:colOff>
      <xdr:row>58</xdr:row>
      <xdr:rowOff>44196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35323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70244</xdr:rowOff>
    </xdr:from>
    <xdr:to>
      <xdr:col>55</xdr:col>
      <xdr:colOff>0</xdr:colOff>
      <xdr:row>75</xdr:row>
      <xdr:rowOff>170599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757544"/>
          <a:ext cx="838200" cy="27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70244</xdr:rowOff>
    </xdr:from>
    <xdr:to>
      <xdr:col>50</xdr:col>
      <xdr:colOff>114300</xdr:colOff>
      <xdr:row>76</xdr:row>
      <xdr:rowOff>76854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757544"/>
          <a:ext cx="889000" cy="3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76854</xdr:rowOff>
    </xdr:from>
    <xdr:to>
      <xdr:col>45</xdr:col>
      <xdr:colOff>177800</xdr:colOff>
      <xdr:row>77</xdr:row>
      <xdr:rowOff>107792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07054"/>
          <a:ext cx="889000" cy="20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53823</xdr:rowOff>
    </xdr:from>
    <xdr:to>
      <xdr:col>41</xdr:col>
      <xdr:colOff>50800</xdr:colOff>
      <xdr:row>77</xdr:row>
      <xdr:rowOff>107792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84023"/>
          <a:ext cx="889000" cy="22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119799</xdr:rowOff>
    </xdr:from>
    <xdr:to>
      <xdr:col>55</xdr:col>
      <xdr:colOff>50800</xdr:colOff>
      <xdr:row>76</xdr:row>
      <xdr:rowOff>49949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9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142676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2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19444</xdr:rowOff>
    </xdr:from>
    <xdr:to>
      <xdr:col>50</xdr:col>
      <xdr:colOff>165100</xdr:colOff>
      <xdr:row>74</xdr:row>
      <xdr:rowOff>121044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7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137571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48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26054</xdr:rowOff>
    </xdr:from>
    <xdr:to>
      <xdr:col>46</xdr:col>
      <xdr:colOff>38100</xdr:colOff>
      <xdr:row>76</xdr:row>
      <xdr:rowOff>127654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144181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3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56992</xdr:rowOff>
    </xdr:from>
    <xdr:to>
      <xdr:col>41</xdr:col>
      <xdr:colOff>101600</xdr:colOff>
      <xdr:row>77</xdr:row>
      <xdr:rowOff>158592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149719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3023</xdr:rowOff>
    </xdr:from>
    <xdr:to>
      <xdr:col>36</xdr:col>
      <xdr:colOff>165100</xdr:colOff>
      <xdr:row>76</xdr:row>
      <xdr:rowOff>104623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121149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3124</xdr:rowOff>
    </xdr:from>
    <xdr:to>
      <xdr:col>55</xdr:col>
      <xdr:colOff>0</xdr:colOff>
      <xdr:row>95</xdr:row>
      <xdr:rowOff>83998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290874"/>
          <a:ext cx="838200" cy="8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124270</xdr:rowOff>
    </xdr:from>
    <xdr:to>
      <xdr:col>50</xdr:col>
      <xdr:colOff>114300</xdr:colOff>
      <xdr:row>95</xdr:row>
      <xdr:rowOff>3124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240570"/>
          <a:ext cx="889000" cy="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124270</xdr:rowOff>
    </xdr:from>
    <xdr:to>
      <xdr:col>45</xdr:col>
      <xdr:colOff>177800</xdr:colOff>
      <xdr:row>95</xdr:row>
      <xdr:rowOff>115088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40570"/>
          <a:ext cx="889000" cy="16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115088</xdr:rowOff>
    </xdr:from>
    <xdr:to>
      <xdr:col>41</xdr:col>
      <xdr:colOff>50800</xdr:colOff>
      <xdr:row>95</xdr:row>
      <xdr:rowOff>169901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02838"/>
          <a:ext cx="889000" cy="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33198</xdr:rowOff>
    </xdr:from>
    <xdr:to>
      <xdr:col>55</xdr:col>
      <xdr:colOff>50800</xdr:colOff>
      <xdr:row>95</xdr:row>
      <xdr:rowOff>134798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56075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123774</xdr:rowOff>
    </xdr:from>
    <xdr:to>
      <xdr:col>50</xdr:col>
      <xdr:colOff>165100</xdr:colOff>
      <xdr:row>95</xdr:row>
      <xdr:rowOff>53924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70451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73470</xdr:rowOff>
    </xdr:from>
    <xdr:to>
      <xdr:col>46</xdr:col>
      <xdr:colOff>38100</xdr:colOff>
      <xdr:row>95</xdr:row>
      <xdr:rowOff>3620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1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20147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64288</xdr:rowOff>
    </xdr:from>
    <xdr:to>
      <xdr:col>41</xdr:col>
      <xdr:colOff>101600</xdr:colOff>
      <xdr:row>95</xdr:row>
      <xdr:rowOff>165888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10965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1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119101</xdr:rowOff>
    </xdr:from>
    <xdr:to>
      <xdr:col>36</xdr:col>
      <xdr:colOff>165100</xdr:colOff>
      <xdr:row>96</xdr:row>
      <xdr:rowOff>49251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0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65778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1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53175</xdr:rowOff>
    </xdr:from>
    <xdr:to>
      <xdr:col>85</xdr:col>
      <xdr:colOff>127000</xdr:colOff>
      <xdr:row>36</xdr:row>
      <xdr:rowOff>70282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053925"/>
          <a:ext cx="838200" cy="18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163856</xdr:rowOff>
    </xdr:from>
    <xdr:to>
      <xdr:col>81</xdr:col>
      <xdr:colOff>50800</xdr:colOff>
      <xdr:row>36</xdr:row>
      <xdr:rowOff>70282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478806"/>
          <a:ext cx="889000" cy="76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163856</xdr:rowOff>
    </xdr:from>
    <xdr:to>
      <xdr:col>76</xdr:col>
      <xdr:colOff>114300</xdr:colOff>
      <xdr:row>33</xdr:row>
      <xdr:rowOff>26314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478806"/>
          <a:ext cx="889000" cy="20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26314</xdr:rowOff>
    </xdr:from>
    <xdr:to>
      <xdr:col>71</xdr:col>
      <xdr:colOff>177800</xdr:colOff>
      <xdr:row>34</xdr:row>
      <xdr:rowOff>81331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684164"/>
          <a:ext cx="889000" cy="2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2375</xdr:rowOff>
    </xdr:from>
    <xdr:to>
      <xdr:col>85</xdr:col>
      <xdr:colOff>177800</xdr:colOff>
      <xdr:row>35</xdr:row>
      <xdr:rowOff>103975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0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25252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85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19482</xdr:rowOff>
    </xdr:from>
    <xdr:to>
      <xdr:col>81</xdr:col>
      <xdr:colOff>101600</xdr:colOff>
      <xdr:row>36</xdr:row>
      <xdr:rowOff>121082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9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137609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96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113056</xdr:rowOff>
    </xdr:from>
    <xdr:to>
      <xdr:col>76</xdr:col>
      <xdr:colOff>165100</xdr:colOff>
      <xdr:row>32</xdr:row>
      <xdr:rowOff>43206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4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59733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20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146964</xdr:rowOff>
    </xdr:from>
    <xdr:to>
      <xdr:col>72</xdr:col>
      <xdr:colOff>38100</xdr:colOff>
      <xdr:row>33</xdr:row>
      <xdr:rowOff>77114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6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93641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40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30531</xdr:rowOff>
    </xdr:from>
    <xdr:to>
      <xdr:col>67</xdr:col>
      <xdr:colOff>101600</xdr:colOff>
      <xdr:row>34</xdr:row>
      <xdr:rowOff>132131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85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148658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63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93980</xdr:rowOff>
    </xdr:from>
    <xdr:to>
      <xdr:col>85</xdr:col>
      <xdr:colOff>127000</xdr:colOff>
      <xdr:row>55</xdr:row>
      <xdr:rowOff>132102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523730"/>
          <a:ext cx="838200" cy="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132102</xdr:rowOff>
    </xdr:from>
    <xdr:to>
      <xdr:col>81</xdr:col>
      <xdr:colOff>50800</xdr:colOff>
      <xdr:row>57</xdr:row>
      <xdr:rowOff>18161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561852"/>
          <a:ext cx="889000" cy="22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18161</xdr:rowOff>
    </xdr:from>
    <xdr:to>
      <xdr:col>76</xdr:col>
      <xdr:colOff>114300</xdr:colOff>
      <xdr:row>57</xdr:row>
      <xdr:rowOff>90769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790811"/>
          <a:ext cx="889000" cy="7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6503</xdr:rowOff>
    </xdr:from>
    <xdr:to>
      <xdr:col>71</xdr:col>
      <xdr:colOff>177800</xdr:colOff>
      <xdr:row>57</xdr:row>
      <xdr:rowOff>90769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607703"/>
          <a:ext cx="889000" cy="25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43180</xdr:rowOff>
    </xdr:from>
    <xdr:to>
      <xdr:col>85</xdr:col>
      <xdr:colOff>177800</xdr:colOff>
      <xdr:row>55</xdr:row>
      <xdr:rowOff>144780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4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66057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32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81302</xdr:rowOff>
    </xdr:from>
    <xdr:to>
      <xdr:col>81</xdr:col>
      <xdr:colOff>101600</xdr:colOff>
      <xdr:row>56</xdr:row>
      <xdr:rowOff>11452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5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27979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2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138811</xdr:rowOff>
    </xdr:from>
    <xdr:to>
      <xdr:col>76</xdr:col>
      <xdr:colOff>165100</xdr:colOff>
      <xdr:row>57</xdr:row>
      <xdr:rowOff>68961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85488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1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39969</xdr:rowOff>
    </xdr:from>
    <xdr:to>
      <xdr:col>72</xdr:col>
      <xdr:colOff>38100</xdr:colOff>
      <xdr:row>57</xdr:row>
      <xdr:rowOff>141569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1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158096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5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127153</xdr:rowOff>
    </xdr:from>
    <xdr:to>
      <xdr:col>67</xdr:col>
      <xdr:colOff>101600</xdr:colOff>
      <xdr:row>56</xdr:row>
      <xdr:rowOff>57303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55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73830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33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24943</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69493"/>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20219</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64769"/>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20219</xdr:rowOff>
    </xdr:from>
    <xdr:to>
      <xdr:col>76</xdr:col>
      <xdr:colOff>114300</xdr:colOff>
      <xdr:row>79</xdr:row>
      <xdr:rowOff>30353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64769"/>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30353</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74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145593</xdr:rowOff>
    </xdr:from>
    <xdr:to>
      <xdr:col>85</xdr:col>
      <xdr:colOff>177800</xdr:colOff>
      <xdr:row>79</xdr:row>
      <xdr:rowOff>75743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60520</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33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140869</xdr:rowOff>
    </xdr:from>
    <xdr:to>
      <xdr:col>76</xdr:col>
      <xdr:colOff>165100</xdr:colOff>
      <xdr:row>79</xdr:row>
      <xdr:rowOff>71019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62146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06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151003</xdr:rowOff>
    </xdr:from>
    <xdr:to>
      <xdr:col>72</xdr:col>
      <xdr:colOff>38100</xdr:colOff>
      <xdr:row>79</xdr:row>
      <xdr:rowOff>81153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72280</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16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159654</xdr:rowOff>
    </xdr:from>
    <xdr:to>
      <xdr:col>85</xdr:col>
      <xdr:colOff>127000</xdr:colOff>
      <xdr:row>95</xdr:row>
      <xdr:rowOff>55755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275954"/>
          <a:ext cx="8382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55755</xdr:rowOff>
    </xdr:from>
    <xdr:to>
      <xdr:col>81</xdr:col>
      <xdr:colOff>50800</xdr:colOff>
      <xdr:row>95</xdr:row>
      <xdr:rowOff>79006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343505"/>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41827</xdr:rowOff>
    </xdr:from>
    <xdr:to>
      <xdr:col>76</xdr:col>
      <xdr:colOff>114300</xdr:colOff>
      <xdr:row>95</xdr:row>
      <xdr:rowOff>79006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815227"/>
          <a:ext cx="889000" cy="55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41827</xdr:rowOff>
    </xdr:from>
    <xdr:to>
      <xdr:col>71</xdr:col>
      <xdr:colOff>177800</xdr:colOff>
      <xdr:row>96</xdr:row>
      <xdr:rowOff>88347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815227"/>
          <a:ext cx="889000" cy="7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108854</xdr:rowOff>
    </xdr:from>
    <xdr:to>
      <xdr:col>85</xdr:col>
      <xdr:colOff>177800</xdr:colOff>
      <xdr:row>95</xdr:row>
      <xdr:rowOff>39004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131731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7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4955</xdr:rowOff>
    </xdr:from>
    <xdr:to>
      <xdr:col>81</xdr:col>
      <xdr:colOff>101600</xdr:colOff>
      <xdr:row>95</xdr:row>
      <xdr:rowOff>106555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2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123082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06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28206</xdr:rowOff>
    </xdr:from>
    <xdr:to>
      <xdr:col>76</xdr:col>
      <xdr:colOff>165100</xdr:colOff>
      <xdr:row>95</xdr:row>
      <xdr:rowOff>129806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3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146333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0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162477</xdr:rowOff>
    </xdr:from>
    <xdr:to>
      <xdr:col>72</xdr:col>
      <xdr:colOff>38100</xdr:colOff>
      <xdr:row>92</xdr:row>
      <xdr:rowOff>92627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7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109154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53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37547</xdr:rowOff>
    </xdr:from>
    <xdr:to>
      <xdr:col>67</xdr:col>
      <xdr:colOff>101600</xdr:colOff>
      <xdr:row>96</xdr:row>
      <xdr:rowOff>139147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130274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8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・議会費は、委員会の随行に係る旅費の増により、増額となっている。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・教育費は、民生費からの人件費の振替により、増額となっている。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・消防費は、東備消防組合負担金の増により、増額となっている。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・商工費は、企業用地造成事業への繰出金の減により、減額となっている。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・土木費は、土地開発基金への繰出金の減により、減額となっている。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・民生費は、教育費への人件費の振替により、減額となっている。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岡山県備前市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財政調整基金は、中期的な見通しのもとに決算剰余金を積み立て、債券等による効率的な基金運用を行っている。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年度末の基金残高は、約</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億円（標準財政規模比</a:t>
          </a:r>
          <a:r>
            <a:rPr kumimoji="1" lang="en-US" altLang="ja-JP" sz="1400">
              <a:latin typeface="ＭＳ ゴシック" pitchFamily="49" charset="-128"/>
              <a:ea typeface="ＭＳ ゴシック" pitchFamily="49" charset="-128"/>
            </a:rPr>
            <a:t>52.62</a:t>
          </a:r>
          <a:r>
            <a:rPr kumimoji="1" lang="ja-JP" altLang="en-US" sz="1400">
              <a:latin typeface="ＭＳ ゴシック" pitchFamily="49" charset="-128"/>
              <a:ea typeface="ＭＳ ゴシック" pitchFamily="49" charset="-128"/>
            </a:rPr>
            <a:t>％）となっている。実質収支額の減に伴い、単年度収支は赤字となった。災害対応や公共施設の維持管理・更新等の将来発生する歳出の増加に備える。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岡山県備前市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ける実質収支は、一般会計その他すべての会計において黒字となっている。しかし、水道、下水道、病院の会計では、損益計算書を見ると純損失が生じており、経営戦略等に従いその解消に努める。水道事業会計では、人口減少等による需要の減少、老朽化した施設の更新等で多額の投資が必要と見込まれており、料金の見直し等も含め、健全経営にと努めていく。下水道事業では、国の繰出基準に基づく一般会計からの繰入金に加え、企業債償還に係る経費の一部を補填することにより赤字を回避している状況であるため、中長期的な経営戦略に基づき、基準外繰入の削減に努めていく。病院事業会計においては、引き続き病院事業改革プランに基づき、地域に必要な医療を安定かつ継続的に提供できるよう健全経営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78</v>
      </c>
      <c r="C2" s="170"/>
      <c r="D2" s="171"/>
    </row>
    <row r="3" spans="1:119" ht="18.75" customHeight="1" thickBot="1" x14ac:dyDescent="0.25">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88</v>
      </c>
      <c r="AZ4" s="446"/>
      <c r="BA4" s="446"/>
      <c r="BB4" s="446"/>
      <c r="BC4" s="446"/>
      <c r="BD4" s="446"/>
      <c r="BE4" s="446"/>
      <c r="BF4" s="446"/>
      <c r="BG4" s="446"/>
      <c r="BH4" s="446"/>
      <c r="BI4" s="446"/>
      <c r="BJ4" s="446"/>
      <c r="BK4" s="446"/>
      <c r="BL4" s="446"/>
      <c r="BM4" s="447"/>
      <c r="BN4" s="448">
        <v>23979418</v>
      </c>
      <c r="BO4" s="449"/>
      <c r="BP4" s="449"/>
      <c r="BQ4" s="449"/>
      <c r="BR4" s="449"/>
      <c r="BS4" s="449"/>
      <c r="BT4" s="449"/>
      <c r="BU4" s="450"/>
      <c r="BV4" s="448">
        <v>22965678</v>
      </c>
      <c r="BW4" s="449"/>
      <c r="BX4" s="449"/>
      <c r="BY4" s="449"/>
      <c r="BZ4" s="449"/>
      <c r="CA4" s="449"/>
      <c r="CB4" s="449"/>
      <c r="CC4" s="450"/>
      <c r="CD4" s="585" t="s">
        <v>89</v>
      </c>
      <c r="CE4" s="586"/>
      <c r="CF4" s="586"/>
      <c r="CG4" s="586"/>
      <c r="CH4" s="586"/>
      <c r="CI4" s="586"/>
      <c r="CJ4" s="586"/>
      <c r="CK4" s="586"/>
      <c r="CL4" s="586"/>
      <c r="CM4" s="586"/>
      <c r="CN4" s="586"/>
      <c r="CO4" s="586"/>
      <c r="CP4" s="586"/>
      <c r="CQ4" s="586"/>
      <c r="CR4" s="586"/>
      <c r="CS4" s="587"/>
      <c r="CT4" s="588">
        <v>7.5</v>
      </c>
      <c r="CU4" s="589"/>
      <c r="CV4" s="589"/>
      <c r="CW4" s="589"/>
      <c r="CX4" s="589"/>
      <c r="CY4" s="589"/>
      <c r="CZ4" s="589"/>
      <c r="DA4" s="590"/>
      <c r="DB4" s="588">
        <v>8.9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90</v>
      </c>
      <c r="AN5" s="376"/>
      <c r="AO5" s="376"/>
      <c r="AP5" s="376"/>
      <c r="AQ5" s="376"/>
      <c r="AR5" s="376"/>
      <c r="AS5" s="376"/>
      <c r="AT5" s="377"/>
      <c r="AU5" s="477" t="s">
        <v>91</v>
      </c>
      <c r="AV5" s="478"/>
      <c r="AW5" s="478"/>
      <c r="AX5" s="478"/>
      <c r="AY5" s="433" t="s">
        <v>92</v>
      </c>
      <c r="AZ5" s="434"/>
      <c r="BA5" s="434"/>
      <c r="BB5" s="434"/>
      <c r="BC5" s="434"/>
      <c r="BD5" s="434"/>
      <c r="BE5" s="434"/>
      <c r="BF5" s="434"/>
      <c r="BG5" s="434"/>
      <c r="BH5" s="434"/>
      <c r="BI5" s="434"/>
      <c r="BJ5" s="434"/>
      <c r="BK5" s="434"/>
      <c r="BL5" s="434"/>
      <c r="BM5" s="435"/>
      <c r="BN5" s="419">
        <v>21806488</v>
      </c>
      <c r="BO5" s="420"/>
      <c r="BP5" s="420"/>
      <c r="BQ5" s="420"/>
      <c r="BR5" s="420"/>
      <c r="BS5" s="420"/>
      <c r="BT5" s="420"/>
      <c r="BU5" s="421"/>
      <c r="BV5" s="419">
        <v>21153582</v>
      </c>
      <c r="BW5" s="420"/>
      <c r="BX5" s="420"/>
      <c r="BY5" s="420"/>
      <c r="BZ5" s="420"/>
      <c r="CA5" s="420"/>
      <c r="CB5" s="420"/>
      <c r="CC5" s="421"/>
      <c r="CD5" s="459" t="s">
        <v>93</v>
      </c>
      <c r="CE5" s="379"/>
      <c r="CF5" s="379"/>
      <c r="CG5" s="379"/>
      <c r="CH5" s="379"/>
      <c r="CI5" s="379"/>
      <c r="CJ5" s="379"/>
      <c r="CK5" s="379"/>
      <c r="CL5" s="379"/>
      <c r="CM5" s="379"/>
      <c r="CN5" s="379"/>
      <c r="CO5" s="379"/>
      <c r="CP5" s="379"/>
      <c r="CQ5" s="379"/>
      <c r="CR5" s="379"/>
      <c r="CS5" s="460"/>
      <c r="CT5" s="416">
        <v>89.2</v>
      </c>
      <c r="CU5" s="417"/>
      <c r="CV5" s="417"/>
      <c r="CW5" s="417"/>
      <c r="CX5" s="417"/>
      <c r="CY5" s="417"/>
      <c r="CZ5" s="417"/>
      <c r="DA5" s="418"/>
      <c r="DB5" s="416">
        <v>88.9</v>
      </c>
      <c r="DC5" s="417"/>
      <c r="DD5" s="417"/>
      <c r="DE5" s="417"/>
      <c r="DF5" s="417"/>
      <c r="DG5" s="417"/>
      <c r="DH5" s="417"/>
      <c r="DI5" s="418"/>
    </row>
    <row r="6" spans="1:119" ht="18.75" customHeight="1" x14ac:dyDescent="0.2">
      <c r="A6" s="169"/>
      <c r="B6" s="565" t="s">
        <v>94</v>
      </c>
      <c r="C6" s="406"/>
      <c r="D6" s="406"/>
      <c r="E6" s="566"/>
      <c r="F6" s="566"/>
      <c r="G6" s="566"/>
      <c r="H6" s="566"/>
      <c r="I6" s="566"/>
      <c r="J6" s="566"/>
      <c r="K6" s="566"/>
      <c r="L6" s="566" t="s">
        <v>95</v>
      </c>
      <c r="M6" s="566"/>
      <c r="N6" s="566"/>
      <c r="O6" s="566"/>
      <c r="P6" s="566"/>
      <c r="Q6" s="566"/>
      <c r="R6" s="404"/>
      <c r="S6" s="404"/>
      <c r="T6" s="404"/>
      <c r="U6" s="404"/>
      <c r="V6" s="572"/>
      <c r="W6" s="509" t="s">
        <v>96</v>
      </c>
      <c r="X6" s="405"/>
      <c r="Y6" s="405"/>
      <c r="Z6" s="405"/>
      <c r="AA6" s="405"/>
      <c r="AB6" s="406"/>
      <c r="AC6" s="577" t="s">
        <v>97</v>
      </c>
      <c r="AD6" s="578"/>
      <c r="AE6" s="578"/>
      <c r="AF6" s="578"/>
      <c r="AG6" s="578"/>
      <c r="AH6" s="578"/>
      <c r="AI6" s="578"/>
      <c r="AJ6" s="578"/>
      <c r="AK6" s="578"/>
      <c r="AL6" s="579"/>
      <c r="AM6" s="476" t="s">
        <v>98</v>
      </c>
      <c r="AN6" s="376"/>
      <c r="AO6" s="376"/>
      <c r="AP6" s="376"/>
      <c r="AQ6" s="376"/>
      <c r="AR6" s="376"/>
      <c r="AS6" s="376"/>
      <c r="AT6" s="377"/>
      <c r="AU6" s="477" t="s">
        <v>91</v>
      </c>
      <c r="AV6" s="478"/>
      <c r="AW6" s="478"/>
      <c r="AX6" s="478"/>
      <c r="AY6" s="433" t="s">
        <v>99</v>
      </c>
      <c r="AZ6" s="434"/>
      <c r="BA6" s="434"/>
      <c r="BB6" s="434"/>
      <c r="BC6" s="434"/>
      <c r="BD6" s="434"/>
      <c r="BE6" s="434"/>
      <c r="BF6" s="434"/>
      <c r="BG6" s="434"/>
      <c r="BH6" s="434"/>
      <c r="BI6" s="434"/>
      <c r="BJ6" s="434"/>
      <c r="BK6" s="434"/>
      <c r="BL6" s="434"/>
      <c r="BM6" s="435"/>
      <c r="BN6" s="419">
        <v>2172930</v>
      </c>
      <c r="BO6" s="420"/>
      <c r="BP6" s="420"/>
      <c r="BQ6" s="420"/>
      <c r="BR6" s="420"/>
      <c r="BS6" s="420"/>
      <c r="BT6" s="420"/>
      <c r="BU6" s="421"/>
      <c r="BV6" s="419">
        <v>1812096</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89.4</v>
      </c>
      <c r="CU6" s="563"/>
      <c r="CV6" s="563"/>
      <c r="CW6" s="563"/>
      <c r="CX6" s="563"/>
      <c r="CY6" s="563"/>
      <c r="CZ6" s="563"/>
      <c r="DA6" s="564"/>
      <c r="DB6" s="562">
        <v>89.4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91</v>
      </c>
      <c r="AV7" s="478"/>
      <c r="AW7" s="478"/>
      <c r="AX7" s="478"/>
      <c r="AY7" s="433" t="s">
        <v>102</v>
      </c>
      <c r="AZ7" s="434"/>
      <c r="BA7" s="434"/>
      <c r="BB7" s="434"/>
      <c r="BC7" s="434"/>
      <c r="BD7" s="434"/>
      <c r="BE7" s="434"/>
      <c r="BF7" s="434"/>
      <c r="BG7" s="434"/>
      <c r="BH7" s="434"/>
      <c r="BI7" s="434"/>
      <c r="BJ7" s="434"/>
      <c r="BK7" s="434"/>
      <c r="BL7" s="434"/>
      <c r="BM7" s="435"/>
      <c r="BN7" s="419">
        <v>1230910</v>
      </c>
      <c r="BO7" s="420"/>
      <c r="BP7" s="420"/>
      <c r="BQ7" s="420"/>
      <c r="BR7" s="420"/>
      <c r="BS7" s="420"/>
      <c r="BT7" s="420"/>
      <c r="BU7" s="421"/>
      <c r="BV7" s="419">
        <v>725612</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12552815</v>
      </c>
      <c r="CU7" s="420"/>
      <c r="CV7" s="420"/>
      <c r="CW7" s="420"/>
      <c r="CX7" s="420"/>
      <c r="CY7" s="420"/>
      <c r="CZ7" s="420"/>
      <c r="DA7" s="421"/>
      <c r="DB7" s="419">
        <v>12263444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91</v>
      </c>
      <c r="AV8" s="478"/>
      <c r="AW8" s="478"/>
      <c r="AX8" s="478"/>
      <c r="AY8" s="433" t="s">
        <v>105</v>
      </c>
      <c r="AZ8" s="434"/>
      <c r="BA8" s="434"/>
      <c r="BB8" s="434"/>
      <c r="BC8" s="434"/>
      <c r="BD8" s="434"/>
      <c r="BE8" s="434"/>
      <c r="BF8" s="434"/>
      <c r="BG8" s="434"/>
      <c r="BH8" s="434"/>
      <c r="BI8" s="434"/>
      <c r="BJ8" s="434"/>
      <c r="BK8" s="434"/>
      <c r="BL8" s="434"/>
      <c r="BM8" s="435"/>
      <c r="BN8" s="419">
        <v>942020</v>
      </c>
      <c r="BO8" s="420"/>
      <c r="BP8" s="420"/>
      <c r="BQ8" s="420"/>
      <c r="BR8" s="420"/>
      <c r="BS8" s="420"/>
      <c r="BT8" s="420"/>
      <c r="BU8" s="421"/>
      <c r="BV8" s="419">
        <v>1086484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0.41</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32320</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91</v>
      </c>
      <c r="AV9" s="478"/>
      <c r="AW9" s="478"/>
      <c r="AX9" s="478"/>
      <c r="AY9" s="433" t="s">
        <v>111</v>
      </c>
      <c r="AZ9" s="434"/>
      <c r="BA9" s="434"/>
      <c r="BB9" s="434"/>
      <c r="BC9" s="434"/>
      <c r="BD9" s="434"/>
      <c r="BE9" s="434"/>
      <c r="BF9" s="434"/>
      <c r="BG9" s="434"/>
      <c r="BH9" s="434"/>
      <c r="BI9" s="434"/>
      <c r="BJ9" s="434"/>
      <c r="BK9" s="434"/>
      <c r="BL9" s="434"/>
      <c r="BM9" s="435"/>
      <c r="BN9" s="419">
        <v>-144464</v>
      </c>
      <c r="BO9" s="420"/>
      <c r="BP9" s="420"/>
      <c r="BQ9" s="420"/>
      <c r="BR9" s="420"/>
      <c r="BS9" s="420"/>
      <c r="BT9" s="420"/>
      <c r="BU9" s="421"/>
      <c r="BV9" s="419">
        <v>296677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12.6</v>
      </c>
      <c r="CU9" s="417"/>
      <c r="CV9" s="417"/>
      <c r="CW9" s="417"/>
      <c r="CX9" s="417"/>
      <c r="CY9" s="417"/>
      <c r="CZ9" s="417"/>
      <c r="DA9" s="418"/>
      <c r="DB9" s="416">
        <v>12.7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35179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115</v>
      </c>
      <c r="AV10" s="478"/>
      <c r="AW10" s="478"/>
      <c r="AX10" s="478"/>
      <c r="AY10" s="433" t="s">
        <v>116</v>
      </c>
      <c r="AZ10" s="434"/>
      <c r="BA10" s="434"/>
      <c r="BB10" s="434"/>
      <c r="BC10" s="434"/>
      <c r="BD10" s="434"/>
      <c r="BE10" s="434"/>
      <c r="BF10" s="434"/>
      <c r="BG10" s="434"/>
      <c r="BH10" s="434"/>
      <c r="BI10" s="434"/>
      <c r="BJ10" s="434"/>
      <c r="BK10" s="434"/>
      <c r="BL10" s="434"/>
      <c r="BM10" s="435"/>
      <c r="BN10" s="419">
        <v>15840</v>
      </c>
      <c r="BO10" s="420"/>
      <c r="BP10" s="420"/>
      <c r="BQ10" s="420"/>
      <c r="BR10" s="420"/>
      <c r="BS10" s="420"/>
      <c r="BT10" s="420"/>
      <c r="BU10" s="421"/>
      <c r="BV10" s="419">
        <v>12102</v>
      </c>
      <c r="BW10" s="420"/>
      <c r="BX10" s="420"/>
      <c r="BY10" s="420"/>
      <c r="BZ10" s="420"/>
      <c r="CA10" s="420"/>
      <c r="CB10" s="420"/>
      <c r="CC10" s="421"/>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118</v>
      </c>
      <c r="M11" s="381"/>
      <c r="N11" s="381"/>
      <c r="O11" s="381"/>
      <c r="P11" s="381"/>
      <c r="Q11" s="382"/>
      <c r="R11" s="548" t="s">
        <v>119</v>
      </c>
      <c r="S11" s="549"/>
      <c r="T11" s="549"/>
      <c r="U11" s="549"/>
      <c r="V11" s="550"/>
      <c r="W11" s="560"/>
      <c r="X11" s="370"/>
      <c r="Y11" s="370"/>
      <c r="Z11" s="370"/>
      <c r="AA11" s="370"/>
      <c r="AB11" s="370"/>
      <c r="AC11" s="370"/>
      <c r="AD11" s="370"/>
      <c r="AE11" s="370"/>
      <c r="AF11" s="370"/>
      <c r="AG11" s="370"/>
      <c r="AH11" s="370"/>
      <c r="AI11" s="370"/>
      <c r="AJ11" s="370"/>
      <c r="AK11" s="370"/>
      <c r="AL11" s="561"/>
      <c r="AM11" s="476" t="s">
        <v>120</v>
      </c>
      <c r="AN11" s="376"/>
      <c r="AO11" s="376"/>
      <c r="AP11" s="376"/>
      <c r="AQ11" s="376"/>
      <c r="AR11" s="376"/>
      <c r="AS11" s="376"/>
      <c r="AT11" s="377"/>
      <c r="AU11" s="477" t="s">
        <v>115</v>
      </c>
      <c r="AV11" s="478"/>
      <c r="AW11" s="478"/>
      <c r="AX11" s="478"/>
      <c r="AY11" s="433" t="s">
        <v>121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122</v>
      </c>
      <c r="CE11" s="379"/>
      <c r="CF11" s="379"/>
      <c r="CG11" s="379"/>
      <c r="CH11" s="379"/>
      <c r="CI11" s="379"/>
      <c r="CJ11" s="379"/>
      <c r="CK11" s="379"/>
      <c r="CL11" s="379"/>
      <c r="CM11" s="379"/>
      <c r="CN11" s="379"/>
      <c r="CO11" s="379"/>
      <c r="CP11" s="379"/>
      <c r="CQ11" s="379"/>
      <c r="CR11" s="379"/>
      <c r="CS11" s="460"/>
      <c r="CT11" s="522" t="s">
        <v>123</v>
      </c>
      <c r="CU11" s="523"/>
      <c r="CV11" s="523"/>
      <c r="CW11" s="523"/>
      <c r="CX11" s="523"/>
      <c r="CY11" s="523"/>
      <c r="CZ11" s="523"/>
      <c r="DA11" s="524"/>
      <c r="DB11" s="522" t="s">
        <v>123</v>
      </c>
      <c r="DC11" s="523"/>
      <c r="DD11" s="523"/>
      <c r="DE11" s="523"/>
      <c r="DF11" s="523"/>
      <c r="DG11" s="523"/>
      <c r="DH11" s="523"/>
      <c r="DI11" s="524"/>
    </row>
    <row r="12" spans="1:119" ht="18.75" customHeight="1" x14ac:dyDescent="0.2">
      <c r="A12" s="169"/>
      <c r="B12" s="525" t="s">
        <v>124</v>
      </c>
      <c r="C12" s="526"/>
      <c r="D12" s="526"/>
      <c r="E12" s="526"/>
      <c r="F12" s="526"/>
      <c r="G12" s="526"/>
      <c r="H12" s="526"/>
      <c r="I12" s="526"/>
      <c r="J12" s="526"/>
      <c r="K12" s="527"/>
      <c r="L12" s="534" t="s">
        <v>125</v>
      </c>
      <c r="M12" s="535"/>
      <c r="N12" s="535"/>
      <c r="O12" s="535"/>
      <c r="P12" s="535"/>
      <c r="Q12" s="536"/>
      <c r="R12" s="537">
        <v>30816</v>
      </c>
      <c r="S12" s="538"/>
      <c r="T12" s="538"/>
      <c r="U12" s="538"/>
      <c r="V12" s="539"/>
      <c r="W12" s="540" t="s">
        <v>1</v>
      </c>
      <c r="X12" s="478"/>
      <c r="Y12" s="478"/>
      <c r="Z12" s="478"/>
      <c r="AA12" s="478"/>
      <c r="AB12" s="541"/>
      <c r="AC12" s="542" t="s">
        <v>126</v>
      </c>
      <c r="AD12" s="543"/>
      <c r="AE12" s="543"/>
      <c r="AF12" s="543"/>
      <c r="AG12" s="544"/>
      <c r="AH12" s="542" t="s">
        <v>127</v>
      </c>
      <c r="AI12" s="543"/>
      <c r="AJ12" s="543"/>
      <c r="AK12" s="543"/>
      <c r="AL12" s="545"/>
      <c r="AM12" s="476" t="s">
        <v>128</v>
      </c>
      <c r="AN12" s="376"/>
      <c r="AO12" s="376"/>
      <c r="AP12" s="376"/>
      <c r="AQ12" s="376"/>
      <c r="AR12" s="376"/>
      <c r="AS12" s="376"/>
      <c r="AT12" s="377"/>
      <c r="AU12" s="477" t="s">
        <v>91</v>
      </c>
      <c r="AV12" s="478"/>
      <c r="AW12" s="478"/>
      <c r="AX12" s="478"/>
      <c r="AY12" s="433" t="s">
        <v>129</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130</v>
      </c>
      <c r="CE12" s="379"/>
      <c r="CF12" s="379"/>
      <c r="CG12" s="379"/>
      <c r="CH12" s="379"/>
      <c r="CI12" s="379"/>
      <c r="CJ12" s="379"/>
      <c r="CK12" s="379"/>
      <c r="CL12" s="379"/>
      <c r="CM12" s="379"/>
      <c r="CN12" s="379"/>
      <c r="CO12" s="379"/>
      <c r="CP12" s="379"/>
      <c r="CQ12" s="379"/>
      <c r="CR12" s="379"/>
      <c r="CS12" s="460"/>
      <c r="CT12" s="522" t="s">
        <v>123</v>
      </c>
      <c r="CU12" s="523"/>
      <c r="CV12" s="523"/>
      <c r="CW12" s="523"/>
      <c r="CX12" s="523"/>
      <c r="CY12" s="523"/>
      <c r="CZ12" s="523"/>
      <c r="DA12" s="524"/>
      <c r="DB12" s="522" t="s">
        <v>123</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131</v>
      </c>
      <c r="N13" s="504"/>
      <c r="O13" s="504"/>
      <c r="P13" s="504"/>
      <c r="Q13" s="505"/>
      <c r="R13" s="506">
        <v>29967</v>
      </c>
      <c r="S13" s="507"/>
      <c r="T13" s="507"/>
      <c r="U13" s="507"/>
      <c r="V13" s="508"/>
      <c r="W13" s="509" t="s">
        <v>132</v>
      </c>
      <c r="X13" s="405"/>
      <c r="Y13" s="405"/>
      <c r="Z13" s="405"/>
      <c r="AA13" s="405"/>
      <c r="AB13" s="406"/>
      <c r="AC13" s="372">
        <v>623</v>
      </c>
      <c r="AD13" s="373"/>
      <c r="AE13" s="373"/>
      <c r="AF13" s="373"/>
      <c r="AG13" s="374"/>
      <c r="AH13" s="372">
        <v>581</v>
      </c>
      <c r="AI13" s="373"/>
      <c r="AJ13" s="373"/>
      <c r="AK13" s="373"/>
      <c r="AL13" s="432"/>
      <c r="AM13" s="476" t="s">
        <v>133</v>
      </c>
      <c r="AN13" s="376"/>
      <c r="AO13" s="376"/>
      <c r="AP13" s="376"/>
      <c r="AQ13" s="376"/>
      <c r="AR13" s="376"/>
      <c r="AS13" s="376"/>
      <c r="AT13" s="377"/>
      <c r="AU13" s="477" t="s">
        <v>115</v>
      </c>
      <c r="AV13" s="478"/>
      <c r="AW13" s="478"/>
      <c r="AX13" s="478"/>
      <c r="AY13" s="433" t="s">
        <v>134</v>
      </c>
      <c r="AZ13" s="434"/>
      <c r="BA13" s="434"/>
      <c r="BB13" s="434"/>
      <c r="BC13" s="434"/>
      <c r="BD13" s="434"/>
      <c r="BE13" s="434"/>
      <c r="BF13" s="434"/>
      <c r="BG13" s="434"/>
      <c r="BH13" s="434"/>
      <c r="BI13" s="434"/>
      <c r="BJ13" s="434"/>
      <c r="BK13" s="434"/>
      <c r="BL13" s="434"/>
      <c r="BM13" s="435"/>
      <c r="BN13" s="419">
        <v>-128624</v>
      </c>
      <c r="BO13" s="420"/>
      <c r="BP13" s="420"/>
      <c r="BQ13" s="420"/>
      <c r="BR13" s="420"/>
      <c r="BS13" s="420"/>
      <c r="BT13" s="420"/>
      <c r="BU13" s="421"/>
      <c r="BV13" s="419">
        <v>308779</v>
      </c>
      <c r="BW13" s="420"/>
      <c r="BX13" s="420"/>
      <c r="BY13" s="420"/>
      <c r="BZ13" s="420"/>
      <c r="CA13" s="420"/>
      <c r="CB13" s="420"/>
      <c r="CC13" s="421"/>
      <c r="CD13" s="459" t="s">
        <v>135</v>
      </c>
      <c r="CE13" s="379"/>
      <c r="CF13" s="379"/>
      <c r="CG13" s="379"/>
      <c r="CH13" s="379"/>
      <c r="CI13" s="379"/>
      <c r="CJ13" s="379"/>
      <c r="CK13" s="379"/>
      <c r="CL13" s="379"/>
      <c r="CM13" s="379"/>
      <c r="CN13" s="379"/>
      <c r="CO13" s="379"/>
      <c r="CP13" s="379"/>
      <c r="CQ13" s="379"/>
      <c r="CR13" s="379"/>
      <c r="CS13" s="460"/>
      <c r="CT13" s="416">
        <v>8.6</v>
      </c>
      <c r="CU13" s="417"/>
      <c r="CV13" s="417"/>
      <c r="CW13" s="417"/>
      <c r="CX13" s="417"/>
      <c r="CY13" s="417"/>
      <c r="CZ13" s="417"/>
      <c r="DA13" s="418"/>
      <c r="DB13" s="416">
        <v>9.1</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136</v>
      </c>
      <c r="M14" s="546"/>
      <c r="N14" s="546"/>
      <c r="O14" s="546"/>
      <c r="P14" s="546"/>
      <c r="Q14" s="547"/>
      <c r="R14" s="506">
        <v>31411</v>
      </c>
      <c r="S14" s="507"/>
      <c r="T14" s="507"/>
      <c r="U14" s="507"/>
      <c r="V14" s="508"/>
      <c r="W14" s="510"/>
      <c r="X14" s="408"/>
      <c r="Y14" s="408"/>
      <c r="Z14" s="408"/>
      <c r="AA14" s="408"/>
      <c r="AB14" s="409"/>
      <c r="AC14" s="499">
        <v>4.3</v>
      </c>
      <c r="AD14" s="500"/>
      <c r="AE14" s="500"/>
      <c r="AF14" s="500"/>
      <c r="AG14" s="501"/>
      <c r="AH14" s="499">
        <v>3.8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137</v>
      </c>
      <c r="CE14" s="457"/>
      <c r="CF14" s="457"/>
      <c r="CG14" s="457"/>
      <c r="CH14" s="457"/>
      <c r="CI14" s="457"/>
      <c r="CJ14" s="457"/>
      <c r="CK14" s="457"/>
      <c r="CL14" s="457"/>
      <c r="CM14" s="457"/>
      <c r="CN14" s="457"/>
      <c r="CO14" s="457"/>
      <c r="CP14" s="457"/>
      <c r="CQ14" s="457"/>
      <c r="CR14" s="457"/>
      <c r="CS14" s="458"/>
      <c r="CT14" s="516" t="s">
        <v>123</v>
      </c>
      <c r="CU14" s="517"/>
      <c r="CV14" s="517"/>
      <c r="CW14" s="517"/>
      <c r="CX14" s="517"/>
      <c r="CY14" s="517"/>
      <c r="CZ14" s="517"/>
      <c r="DA14" s="518"/>
      <c r="DB14" s="516" t="s">
        <v>123</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131</v>
      </c>
      <c r="N15" s="504"/>
      <c r="O15" s="504"/>
      <c r="P15" s="504"/>
      <c r="Q15" s="505"/>
      <c r="R15" s="506">
        <v>30621</v>
      </c>
      <c r="S15" s="507"/>
      <c r="T15" s="507"/>
      <c r="U15" s="507"/>
      <c r="V15" s="508"/>
      <c r="W15" s="509" t="s">
        <v>138</v>
      </c>
      <c r="X15" s="405"/>
      <c r="Y15" s="405"/>
      <c r="Z15" s="405"/>
      <c r="AA15" s="405"/>
      <c r="AB15" s="406"/>
      <c r="AC15" s="372">
        <v>4954</v>
      </c>
      <c r="AD15" s="373"/>
      <c r="AE15" s="373"/>
      <c r="AF15" s="373"/>
      <c r="AG15" s="374"/>
      <c r="AH15" s="372">
        <v>5462</v>
      </c>
      <c r="AI15" s="373"/>
      <c r="AJ15" s="373"/>
      <c r="AK15" s="373"/>
      <c r="AL15" s="432"/>
      <c r="AM15" s="476"/>
      <c r="AN15" s="376"/>
      <c r="AO15" s="376"/>
      <c r="AP15" s="376"/>
      <c r="AQ15" s="376"/>
      <c r="AR15" s="376"/>
      <c r="AS15" s="376"/>
      <c r="AT15" s="377"/>
      <c r="AU15" s="477"/>
      <c r="AV15" s="478"/>
      <c r="AW15" s="478"/>
      <c r="AX15" s="478"/>
      <c r="AY15" s="445" t="s">
        <v>139</v>
      </c>
      <c r="AZ15" s="446"/>
      <c r="BA15" s="446"/>
      <c r="BB15" s="446"/>
      <c r="BC15" s="446"/>
      <c r="BD15" s="446"/>
      <c r="BE15" s="446"/>
      <c r="BF15" s="446"/>
      <c r="BG15" s="446"/>
      <c r="BH15" s="446"/>
      <c r="BI15" s="446"/>
      <c r="BJ15" s="446"/>
      <c r="BK15" s="446"/>
      <c r="BL15" s="446"/>
      <c r="BM15" s="447"/>
      <c r="BN15" s="448">
        <v>4694524</v>
      </c>
      <c r="BO15" s="449"/>
      <c r="BP15" s="449"/>
      <c r="BQ15" s="449"/>
      <c r="BR15" s="449"/>
      <c r="BS15" s="449"/>
      <c r="BT15" s="449"/>
      <c r="BU15" s="450"/>
      <c r="BV15" s="448">
        <v>4566537</v>
      </c>
      <c r="BW15" s="449"/>
      <c r="BX15" s="449"/>
      <c r="BY15" s="449"/>
      <c r="BZ15" s="449"/>
      <c r="CA15" s="449"/>
      <c r="CB15" s="449"/>
      <c r="CC15" s="450"/>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141</v>
      </c>
      <c r="M16" s="494"/>
      <c r="N16" s="494"/>
      <c r="O16" s="494"/>
      <c r="P16" s="494"/>
      <c r="Q16" s="495"/>
      <c r="R16" s="496" t="s">
        <v>142</v>
      </c>
      <c r="S16" s="497"/>
      <c r="T16" s="497"/>
      <c r="U16" s="497"/>
      <c r="V16" s="498"/>
      <c r="W16" s="510"/>
      <c r="X16" s="408"/>
      <c r="Y16" s="408"/>
      <c r="Z16" s="408"/>
      <c r="AA16" s="408"/>
      <c r="AB16" s="409"/>
      <c r="AC16" s="499">
        <v>34.4</v>
      </c>
      <c r="AD16" s="500"/>
      <c r="AE16" s="500"/>
      <c r="AF16" s="500"/>
      <c r="AG16" s="501"/>
      <c r="AH16" s="499">
        <v>35.799999999999997</v>
      </c>
      <c r="AI16" s="500"/>
      <c r="AJ16" s="500"/>
      <c r="AK16" s="500"/>
      <c r="AL16" s="502"/>
      <c r="AM16" s="476"/>
      <c r="AN16" s="376"/>
      <c r="AO16" s="376"/>
      <c r="AP16" s="376"/>
      <c r="AQ16" s="376"/>
      <c r="AR16" s="376"/>
      <c r="AS16" s="376"/>
      <c r="AT16" s="377"/>
      <c r="AU16" s="477"/>
      <c r="AV16" s="478"/>
      <c r="AW16" s="478"/>
      <c r="AX16" s="478"/>
      <c r="AY16" s="433" t="s">
        <v>143</v>
      </c>
      <c r="AZ16" s="434"/>
      <c r="BA16" s="434"/>
      <c r="BB16" s="434"/>
      <c r="BC16" s="434"/>
      <c r="BD16" s="434"/>
      <c r="BE16" s="434"/>
      <c r="BF16" s="434"/>
      <c r="BG16" s="434"/>
      <c r="BH16" s="434"/>
      <c r="BI16" s="434"/>
      <c r="BJ16" s="434"/>
      <c r="BK16" s="434"/>
      <c r="BL16" s="434"/>
      <c r="BM16" s="435"/>
      <c r="BN16" s="419">
        <v>11249179</v>
      </c>
      <c r="BO16" s="420"/>
      <c r="BP16" s="420"/>
      <c r="BQ16" s="420"/>
      <c r="BR16" s="420"/>
      <c r="BS16" s="420"/>
      <c r="BT16" s="420"/>
      <c r="BU16" s="421"/>
      <c r="BV16" s="419">
        <v>10971276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8805</v>
      </c>
      <c r="AD17" s="373"/>
      <c r="AE17" s="373"/>
      <c r="AF17" s="373"/>
      <c r="AG17" s="374"/>
      <c r="AH17" s="372">
        <v>9205</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5962119</v>
      </c>
      <c r="BO17" s="420"/>
      <c r="BP17" s="420"/>
      <c r="BQ17" s="420"/>
      <c r="BR17" s="420"/>
      <c r="BS17" s="420"/>
      <c r="BT17" s="420"/>
      <c r="BU17" s="421"/>
      <c r="BV17" s="419">
        <v>5791729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148</v>
      </c>
      <c r="C18" s="470"/>
      <c r="D18" s="470"/>
      <c r="E18" s="471"/>
      <c r="F18" s="471"/>
      <c r="G18" s="471"/>
      <c r="H18" s="471"/>
      <c r="I18" s="471"/>
      <c r="J18" s="471"/>
      <c r="K18" s="471"/>
      <c r="L18" s="472">
        <v>258.13</v>
      </c>
      <c r="M18" s="472"/>
      <c r="N18" s="472"/>
      <c r="O18" s="472"/>
      <c r="P18" s="472"/>
      <c r="Q18" s="472"/>
      <c r="R18" s="473"/>
      <c r="S18" s="473"/>
      <c r="T18" s="473"/>
      <c r="U18" s="473"/>
      <c r="V18" s="474"/>
      <c r="W18" s="490"/>
      <c r="X18" s="491"/>
      <c r="Y18" s="491"/>
      <c r="Z18" s="491"/>
      <c r="AA18" s="491"/>
      <c r="AB18" s="515"/>
      <c r="AC18" s="389">
        <v>61.2</v>
      </c>
      <c r="AD18" s="390"/>
      <c r="AE18" s="390"/>
      <c r="AF18" s="390"/>
      <c r="AG18" s="475"/>
      <c r="AH18" s="389">
        <v>60.4</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11584821</v>
      </c>
      <c r="BO18" s="420"/>
      <c r="BP18" s="420"/>
      <c r="BQ18" s="420"/>
      <c r="BR18" s="420"/>
      <c r="BS18" s="420"/>
      <c r="BT18" s="420"/>
      <c r="BU18" s="421"/>
      <c r="BV18" s="419">
        <v>11188838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150</v>
      </c>
      <c r="C19" s="470"/>
      <c r="D19" s="470"/>
      <c r="E19" s="471"/>
      <c r="F19" s="471"/>
      <c r="G19" s="471"/>
      <c r="H19" s="471"/>
      <c r="I19" s="471"/>
      <c r="J19" s="471"/>
      <c r="K19" s="471"/>
      <c r="L19" s="479">
        <v>125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16746122</v>
      </c>
      <c r="BO19" s="420"/>
      <c r="BP19" s="420"/>
      <c r="BQ19" s="420"/>
      <c r="BR19" s="420"/>
      <c r="BS19" s="420"/>
      <c r="BT19" s="420"/>
      <c r="BU19" s="421"/>
      <c r="BV19" s="419">
        <v>15904269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152</v>
      </c>
      <c r="C20" s="470"/>
      <c r="D20" s="470"/>
      <c r="E20" s="471"/>
      <c r="F20" s="471"/>
      <c r="G20" s="471"/>
      <c r="H20" s="471"/>
      <c r="I20" s="471"/>
      <c r="J20" s="471"/>
      <c r="K20" s="471"/>
      <c r="L20" s="479">
        <v>13486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17565032</v>
      </c>
      <c r="BO22" s="449"/>
      <c r="BP22" s="449"/>
      <c r="BQ22" s="449"/>
      <c r="BR22" s="449"/>
      <c r="BS22" s="449"/>
      <c r="BT22" s="449"/>
      <c r="BU22" s="450"/>
      <c r="BV22" s="448">
        <v>18193336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12906138</v>
      </c>
      <c r="BO23" s="420"/>
      <c r="BP23" s="420"/>
      <c r="BQ23" s="420"/>
      <c r="BR23" s="420"/>
      <c r="BS23" s="420"/>
      <c r="BT23" s="420"/>
      <c r="BU23" s="421"/>
      <c r="BV23" s="419">
        <v>13970068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162</v>
      </c>
      <c r="F24" s="376"/>
      <c r="G24" s="376"/>
      <c r="H24" s="376"/>
      <c r="I24" s="376"/>
      <c r="J24" s="376"/>
      <c r="K24" s="377"/>
      <c r="L24" s="372">
        <v>1</v>
      </c>
      <c r="M24" s="373"/>
      <c r="N24" s="373"/>
      <c r="O24" s="373"/>
      <c r="P24" s="374"/>
      <c r="Q24" s="372">
        <v>8750</v>
      </c>
      <c r="R24" s="373"/>
      <c r="S24" s="373"/>
      <c r="T24" s="373"/>
      <c r="U24" s="373"/>
      <c r="V24" s="374"/>
      <c r="W24" s="462"/>
      <c r="X24" s="399"/>
      <c r="Y24" s="400"/>
      <c r="Z24" s="375" t="s">
        <v>163</v>
      </c>
      <c r="AA24" s="376"/>
      <c r="AB24" s="376"/>
      <c r="AC24" s="376"/>
      <c r="AD24" s="376"/>
      <c r="AE24" s="376"/>
      <c r="AF24" s="376"/>
      <c r="AG24" s="377"/>
      <c r="AH24" s="372">
        <v>296</v>
      </c>
      <c r="AI24" s="373"/>
      <c r="AJ24" s="373"/>
      <c r="AK24" s="373"/>
      <c r="AL24" s="374"/>
      <c r="AM24" s="372">
        <v>959928</v>
      </c>
      <c r="AN24" s="373"/>
      <c r="AO24" s="373"/>
      <c r="AP24" s="373"/>
      <c r="AQ24" s="373"/>
      <c r="AR24" s="374"/>
      <c r="AS24" s="372">
        <v>3243</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11329854</v>
      </c>
      <c r="BO24" s="420"/>
      <c r="BP24" s="420"/>
      <c r="BQ24" s="420"/>
      <c r="BR24" s="420"/>
      <c r="BS24" s="420"/>
      <c r="BT24" s="420"/>
      <c r="BU24" s="421"/>
      <c r="BV24" s="419">
        <v>11296962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165</v>
      </c>
      <c r="F25" s="376"/>
      <c r="G25" s="376"/>
      <c r="H25" s="376"/>
      <c r="I25" s="376"/>
      <c r="J25" s="376"/>
      <c r="K25" s="377"/>
      <c r="L25" s="372">
        <v>2</v>
      </c>
      <c r="M25" s="373"/>
      <c r="N25" s="373"/>
      <c r="O25" s="373"/>
      <c r="P25" s="374"/>
      <c r="Q25" s="372">
        <v>7200</v>
      </c>
      <c r="R25" s="373"/>
      <c r="S25" s="373"/>
      <c r="T25" s="373"/>
      <c r="U25" s="373"/>
      <c r="V25" s="374"/>
      <c r="W25" s="462"/>
      <c r="X25" s="399"/>
      <c r="Y25" s="400"/>
      <c r="Z25" s="375" t="s">
        <v>166</v>
      </c>
      <c r="AA25" s="376"/>
      <c r="AB25" s="376"/>
      <c r="AC25" s="376"/>
      <c r="AD25" s="376"/>
      <c r="AE25" s="376"/>
      <c r="AF25" s="376"/>
      <c r="AG25" s="377"/>
      <c r="AH25" s="372" t="s">
        <v>123</v>
      </c>
      <c r="AI25" s="373"/>
      <c r="AJ25" s="373"/>
      <c r="AK25" s="373"/>
      <c r="AL25" s="374"/>
      <c r="AM25" s="372" t="s">
        <v>123</v>
      </c>
      <c r="AN25" s="373"/>
      <c r="AO25" s="373"/>
      <c r="AP25" s="373"/>
      <c r="AQ25" s="373"/>
      <c r="AR25" s="374"/>
      <c r="AS25" s="372" t="s">
        <v>123</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1008763</v>
      </c>
      <c r="BO25" s="449"/>
      <c r="BP25" s="449"/>
      <c r="BQ25" s="449"/>
      <c r="BR25" s="449"/>
      <c r="BS25" s="449"/>
      <c r="BT25" s="449"/>
      <c r="BU25" s="450"/>
      <c r="BV25" s="448">
        <v>1026899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168</v>
      </c>
      <c r="F26" s="376"/>
      <c r="G26" s="376"/>
      <c r="H26" s="376"/>
      <c r="I26" s="376"/>
      <c r="J26" s="376"/>
      <c r="K26" s="377"/>
      <c r="L26" s="372">
        <v>1</v>
      </c>
      <c r="M26" s="373"/>
      <c r="N26" s="373"/>
      <c r="O26" s="373"/>
      <c r="P26" s="374"/>
      <c r="Q26" s="372">
        <v>6400</v>
      </c>
      <c r="R26" s="373"/>
      <c r="S26" s="373"/>
      <c r="T26" s="373"/>
      <c r="U26" s="373"/>
      <c r="V26" s="374"/>
      <c r="W26" s="462"/>
      <c r="X26" s="399"/>
      <c r="Y26" s="400"/>
      <c r="Z26" s="375" t="s">
        <v>169</v>
      </c>
      <c r="AA26" s="430"/>
      <c r="AB26" s="430"/>
      <c r="AC26" s="430"/>
      <c r="AD26" s="430"/>
      <c r="AE26" s="430"/>
      <c r="AF26" s="430"/>
      <c r="AG26" s="431"/>
      <c r="AH26" s="372">
        <v>28</v>
      </c>
      <c r="AI26" s="373"/>
      <c r="AJ26" s="373"/>
      <c r="AK26" s="373"/>
      <c r="AL26" s="374"/>
      <c r="AM26" s="372">
        <v>78540</v>
      </c>
      <c r="AN26" s="373"/>
      <c r="AO26" s="373"/>
      <c r="AP26" s="373"/>
      <c r="AQ26" s="373"/>
      <c r="AR26" s="374"/>
      <c r="AS26" s="372">
        <v>2805</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123</v>
      </c>
      <c r="BO26" s="420"/>
      <c r="BP26" s="420"/>
      <c r="BQ26" s="420"/>
      <c r="BR26" s="420"/>
      <c r="BS26" s="420"/>
      <c r="BT26" s="420"/>
      <c r="BU26" s="421"/>
      <c r="BV26" s="419" t="s">
        <v>123</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4550</v>
      </c>
      <c r="R27" s="373"/>
      <c r="S27" s="373"/>
      <c r="T27" s="373"/>
      <c r="U27" s="373"/>
      <c r="V27" s="374"/>
      <c r="W27" s="462"/>
      <c r="X27" s="399"/>
      <c r="Y27" s="400"/>
      <c r="Z27" s="375" t="s">
        <v>172</v>
      </c>
      <c r="AA27" s="376"/>
      <c r="AB27" s="376"/>
      <c r="AC27" s="376"/>
      <c r="AD27" s="376"/>
      <c r="AE27" s="376"/>
      <c r="AF27" s="376"/>
      <c r="AG27" s="377"/>
      <c r="AH27" s="372">
        <v>96</v>
      </c>
      <c r="AI27" s="373"/>
      <c r="AJ27" s="373"/>
      <c r="AK27" s="373"/>
      <c r="AL27" s="374"/>
      <c r="AM27" s="372">
        <v>262272</v>
      </c>
      <c r="AN27" s="373"/>
      <c r="AO27" s="373"/>
      <c r="AP27" s="373"/>
      <c r="AQ27" s="373"/>
      <c r="AR27" s="374"/>
      <c r="AS27" s="372">
        <v>2732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931533</v>
      </c>
      <c r="BO27" s="454"/>
      <c r="BP27" s="454"/>
      <c r="BQ27" s="454"/>
      <c r="BR27" s="454"/>
      <c r="BS27" s="454"/>
      <c r="BT27" s="454"/>
      <c r="BU27" s="455"/>
      <c r="BV27" s="453">
        <v>930762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3850</v>
      </c>
      <c r="R28" s="373"/>
      <c r="S28" s="373"/>
      <c r="T28" s="373"/>
      <c r="U28" s="373"/>
      <c r="V28" s="374"/>
      <c r="W28" s="462"/>
      <c r="X28" s="399"/>
      <c r="Y28" s="400"/>
      <c r="Z28" s="375" t="s">
        <v>175</v>
      </c>
      <c r="AA28" s="376"/>
      <c r="AB28" s="376"/>
      <c r="AC28" s="376"/>
      <c r="AD28" s="376"/>
      <c r="AE28" s="376"/>
      <c r="AF28" s="376"/>
      <c r="AG28" s="377"/>
      <c r="AH28" s="372" t="s">
        <v>123</v>
      </c>
      <c r="AI28" s="373"/>
      <c r="AJ28" s="373"/>
      <c r="AK28" s="373"/>
      <c r="AL28" s="374"/>
      <c r="AM28" s="372" t="s">
        <v>123</v>
      </c>
      <c r="AN28" s="373"/>
      <c r="AO28" s="373"/>
      <c r="AP28" s="373"/>
      <c r="AQ28" s="373"/>
      <c r="AR28" s="374"/>
      <c r="AS28" s="372" t="s">
        <v>123</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6605797</v>
      </c>
      <c r="BO28" s="449"/>
      <c r="BP28" s="449"/>
      <c r="BQ28" s="449"/>
      <c r="BR28" s="449"/>
      <c r="BS28" s="449"/>
      <c r="BT28" s="449"/>
      <c r="BU28" s="450"/>
      <c r="BV28" s="448">
        <v>6039956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14</v>
      </c>
      <c r="M29" s="373"/>
      <c r="N29" s="373"/>
      <c r="O29" s="373"/>
      <c r="P29" s="374"/>
      <c r="Q29" s="372">
        <v>3550</v>
      </c>
      <c r="R29" s="373"/>
      <c r="S29" s="373"/>
      <c r="T29" s="373"/>
      <c r="U29" s="373"/>
      <c r="V29" s="374"/>
      <c r="W29" s="463"/>
      <c r="X29" s="464"/>
      <c r="Y29" s="465"/>
      <c r="Z29" s="375" t="s">
        <v>178</v>
      </c>
      <c r="AA29" s="376"/>
      <c r="AB29" s="376"/>
      <c r="AC29" s="376"/>
      <c r="AD29" s="376"/>
      <c r="AE29" s="376"/>
      <c r="AF29" s="376"/>
      <c r="AG29" s="377"/>
      <c r="AH29" s="372">
        <v>392</v>
      </c>
      <c r="AI29" s="373"/>
      <c r="AJ29" s="373"/>
      <c r="AK29" s="373"/>
      <c r="AL29" s="374"/>
      <c r="AM29" s="372">
        <v>1222200</v>
      </c>
      <c r="AN29" s="373"/>
      <c r="AO29" s="373"/>
      <c r="AP29" s="373"/>
      <c r="AQ29" s="373"/>
      <c r="AR29" s="374"/>
      <c r="AS29" s="372">
        <v>3118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799438</v>
      </c>
      <c r="BO29" s="420"/>
      <c r="BP29" s="420"/>
      <c r="BQ29" s="420"/>
      <c r="BR29" s="420"/>
      <c r="BS29" s="420"/>
      <c r="BT29" s="420"/>
      <c r="BU29" s="421"/>
      <c r="BV29" s="419">
        <v>725312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3046923</v>
      </c>
      <c r="BO30" s="454"/>
      <c r="BP30" s="454"/>
      <c r="BQ30" s="454"/>
      <c r="BR30" s="454"/>
      <c r="BS30" s="454"/>
      <c r="BT30" s="454"/>
      <c r="BU30" s="455"/>
      <c r="BV30" s="453">
        <v>4158313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備前市国民健康保険事業特別会計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IF('各会計、関係団体の財政状況及び健全化判断比率'!B32="","",'各会計、関係団体の財政状況及び健全化判断比率'!B32)</f>
        <v>備前市水道事業会計</v>
      </c>
      <c r="AP34" s="368"/>
      <c r="AQ34" s="368"/>
      <c r="AR34" s="368"/>
      <c r="AS34" s="368"/>
      <c r="AT34" s="368"/>
      <c r="AU34" s="368"/>
      <c r="AV34" s="368"/>
      <c r="AW34" s="368"/>
      <c r="AX34" s="368"/>
      <c r="AY34" s="368"/>
      <c r="AZ34" s="368"/>
      <c r="BA34" s="368"/>
      <c r="BB34" s="368"/>
      <c r="BC34" s="368"/>
      <c r="BD34" s="169"/>
      <c r="BE34" s="367">
        <f>IF(BG34="","",MAX(C34:D43,U34:V43,AM34:AN43)+1)</f>
        <v>12</v>
      </c>
      <c r="BF34" s="367"/>
      <c r="BG34" s="368" t="str">
        <f>IF('各会計、関係団体の財政状況及び健全化判断比率'!B35="","",'各会計、関係団体の財政状況及び健全化判断比率'!B35)</f>
        <v>備前市浄化槽整備事業特別会計</v>
      </c>
      <c r="BH34" s="368"/>
      <c r="BI34" s="368"/>
      <c r="BJ34" s="368"/>
      <c r="BK34" s="368"/>
      <c r="BL34" s="368"/>
      <c r="BM34" s="368"/>
      <c r="BN34" s="368"/>
      <c r="BO34" s="368"/>
      <c r="BP34" s="368"/>
      <c r="BQ34" s="368"/>
      <c r="BR34" s="368"/>
      <c r="BS34" s="368"/>
      <c r="BT34" s="368"/>
      <c r="BU34" s="368"/>
      <c r="BV34" s="169"/>
      <c r="BW34" s="367">
        <f>IF(BY34="","",MAX(C34:D43,U34:V43,AM34:AN43,BE34:BF43)+1)</f>
        <v>15</v>
      </c>
      <c r="BX34" s="367"/>
      <c r="BY34" s="368" t="str">
        <f>IF('各会計、関係団体の財政状況及び健全化判断比率'!B68="","",'各会計、関係団体の財政状況及び健全化判断比率'!B68)</f>
        <v>岡山県広域水道企業団</v>
      </c>
      <c r="BZ34" s="368"/>
      <c r="CA34" s="368"/>
      <c r="CB34" s="368"/>
      <c r="CC34" s="368"/>
      <c r="CD34" s="368"/>
      <c r="CE34" s="368"/>
      <c r="CF34" s="368"/>
      <c r="CG34" s="368"/>
      <c r="CH34" s="368"/>
      <c r="CI34" s="368"/>
      <c r="CJ34" s="368"/>
      <c r="CK34" s="368"/>
      <c r="CL34" s="368"/>
      <c r="CM34" s="368"/>
      <c r="CN34" s="169"/>
      <c r="CO34" s="367">
        <f>IF(CQ34="","",MAX(C34:D43,U34:V43,AM34:AN43,BE34:BF43,BW34:BX43)+1)</f>
        <v>24</v>
      </c>
      <c r="CP34" s="367"/>
      <c r="CQ34" s="368" t="str">
        <f>IF('各会計、関係団体の財政状況及び健全化判断比率'!BS7="","",'各会計、関係団体の財政状況及び健全化判断比率'!BS7)</f>
        <v>備前市施設管理公社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備前市土地取得事業特別会計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備前市介護保険事業特別会計（介護保険事業勘定）</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IF('各会計、関係団体の財政状況及び健全化判断比率'!B33="","",'各会計、関係団体の財政状況及び健全化判断比率'!B33)</f>
        <v>備前市下水道事業会計</v>
      </c>
      <c r="AP35" s="368"/>
      <c r="AQ35" s="368"/>
      <c r="AR35" s="368"/>
      <c r="AS35" s="368"/>
      <c r="AT35" s="368"/>
      <c r="AU35" s="368"/>
      <c r="AV35" s="368"/>
      <c r="AW35" s="368"/>
      <c r="AX35" s="368"/>
      <c r="AY35" s="368"/>
      <c r="AZ35" s="368"/>
      <c r="BA35" s="368"/>
      <c r="BB35" s="368"/>
      <c r="BC35" s="368"/>
      <c r="BD35" s="169"/>
      <c r="BE35" s="367">
        <f t="shared" ref="BE35:BE43" si="1">IF(BG35="","",BE34+1)</f>
        <v>13</v>
      </c>
      <c r="BF35" s="367"/>
      <c r="BG35" s="368" t="str">
        <f>IF('各会計、関係団体の財政状況及び健全化判断比率'!B36="","",'各会計、関係団体の財政状況及び健全化判断比率'!B36)</f>
        <v>備前市宅地造成分譲事業特別会計</v>
      </c>
      <c r="BH35" s="368"/>
      <c r="BI35" s="368"/>
      <c r="BJ35" s="368"/>
      <c r="BK35" s="368"/>
      <c r="BL35" s="368"/>
      <c r="BM35" s="368"/>
      <c r="BN35" s="368"/>
      <c r="BO35" s="368"/>
      <c r="BP35" s="368"/>
      <c r="BQ35" s="368"/>
      <c r="BR35" s="368"/>
      <c r="BS35" s="368"/>
      <c r="BT35" s="368"/>
      <c r="BU35" s="368"/>
      <c r="BV35" s="169"/>
      <c r="BW35" s="367">
        <f t="shared" ref="BW35:BW43" si="2">IF(BY35="","",BW34+1)</f>
        <v>16</v>
      </c>
      <c r="BX35" s="367"/>
      <c r="BY35" s="368" t="str">
        <f>IF('各会計、関係団体の財政状況及び健全化判断比率'!B69="","",'各会計、関係団体の財政状況及び健全化判断比率'!B69)</f>
        <v>岡山県後期高齢者医療広域連合一般会計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25</v>
      </c>
      <c r="CP35" s="367"/>
      <c r="CQ35" s="368" t="str">
        <f>IF('各会計、関係団体の財政状況及び健全化判断比率'!BS8="","",'各会計、関係団体の財政状況及び健全化判断比率'!BS8)</f>
        <v>片上埠頭開発</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備前市飲料水供給事業特別会計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備前市介護保険事業特別会計（予防サービス事業勘定）</v>
      </c>
      <c r="X36" s="368"/>
      <c r="Y36" s="368"/>
      <c r="Z36" s="368"/>
      <c r="AA36" s="368"/>
      <c r="AB36" s="368"/>
      <c r="AC36" s="368"/>
      <c r="AD36" s="368"/>
      <c r="AE36" s="368"/>
      <c r="AF36" s="368"/>
      <c r="AG36" s="368"/>
      <c r="AH36" s="368"/>
      <c r="AI36" s="368"/>
      <c r="AJ36" s="368"/>
      <c r="AK36" s="368"/>
      <c r="AL36" s="169"/>
      <c r="AM36" s="367">
        <f t="shared" si="0"/>
        <v>11</v>
      </c>
      <c r="AN36" s="367"/>
      <c r="AO36" s="368" t="str">
        <f>IF('各会計、関係団体の財政状況及び健全化判断比率'!B34="","",'各会計、関係団体の財政状況及び健全化判断比率'!B34)</f>
        <v>備前市病院事業会計</v>
      </c>
      <c r="AP36" s="368"/>
      <c r="AQ36" s="368"/>
      <c r="AR36" s="368"/>
      <c r="AS36" s="368"/>
      <c r="AT36" s="368"/>
      <c r="AU36" s="368"/>
      <c r="AV36" s="368"/>
      <c r="AW36" s="368"/>
      <c r="AX36" s="368"/>
      <c r="AY36" s="368"/>
      <c r="AZ36" s="368"/>
      <c r="BA36" s="368"/>
      <c r="BB36" s="368"/>
      <c r="BC36" s="368"/>
      <c r="BD36" s="169"/>
      <c r="BE36" s="367">
        <f t="shared" si="1"/>
        <v>14</v>
      </c>
      <c r="BF36" s="367"/>
      <c r="BG36" s="368" t="str">
        <f>IF('各会計、関係団体の財政状況及び健全化判断比率'!B37="","",'各会計、関係団体の財政状況及び健全化判断比率'!B37)</f>
        <v>備前市企業用地造成事業特別会計</v>
      </c>
      <c r="BH36" s="368"/>
      <c r="BI36" s="368"/>
      <c r="BJ36" s="368"/>
      <c r="BK36" s="368"/>
      <c r="BL36" s="368"/>
      <c r="BM36" s="368"/>
      <c r="BN36" s="368"/>
      <c r="BO36" s="368"/>
      <c r="BP36" s="368"/>
      <c r="BQ36" s="368"/>
      <c r="BR36" s="368"/>
      <c r="BS36" s="368"/>
      <c r="BT36" s="368"/>
      <c r="BU36" s="368"/>
      <c r="BV36" s="169"/>
      <c r="BW36" s="367">
        <f t="shared" si="2"/>
        <v>17</v>
      </c>
      <c r="BX36" s="367"/>
      <c r="BY36" s="368" t="str">
        <f>IF('各会計、関係団体の財政状況及び健全化判断比率'!B70="","",'各会計、関係団体の財政状況及び健全化判断比率'!B70)</f>
        <v>岡山県後期高齢者医療広域連合特別会計</v>
      </c>
      <c r="BZ36" s="368"/>
      <c r="CA36" s="368"/>
      <c r="CB36" s="368"/>
      <c r="CC36" s="368"/>
      <c r="CD36" s="368"/>
      <c r="CE36" s="368"/>
      <c r="CF36" s="368"/>
      <c r="CG36" s="368"/>
      <c r="CH36" s="368"/>
      <c r="CI36" s="368"/>
      <c r="CJ36" s="368"/>
      <c r="CK36" s="368"/>
      <c r="CL36" s="368"/>
      <c r="CM36" s="368"/>
      <c r="CN36" s="169"/>
      <c r="CO36" s="367">
        <f t="shared" si="3"/>
        <v>26</v>
      </c>
      <c r="CP36" s="367"/>
      <c r="CQ36" s="368" t="str">
        <f>IF('各会計、関係団体の財政状況及び健全化判断比率'!BS9="","",'各会計、関係団体の財政状況及び健全化判断比率'!BS9)</f>
        <v>日生有線テレビ</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備前市駐車場事業特別会計</v>
      </c>
      <c r="F37" s="368"/>
      <c r="G37" s="368"/>
      <c r="H37" s="368"/>
      <c r="I37" s="368"/>
      <c r="J37" s="368"/>
      <c r="K37" s="368"/>
      <c r="L37" s="368"/>
      <c r="M37" s="368"/>
      <c r="N37" s="368"/>
      <c r="O37" s="368"/>
      <c r="P37" s="368"/>
      <c r="Q37" s="368"/>
      <c r="R37" s="368"/>
      <c r="S37" s="368"/>
      <c r="T37" s="169"/>
      <c r="U37" s="367">
        <f t="shared" si="4"/>
        <v>8</v>
      </c>
      <c r="V37" s="367"/>
      <c r="W37" s="368" t="str">
        <f>IF('各会計、関係団体の財政状況及び健全化判断比率'!B31="","",'各会計、関係団体の財政状況及び健全化判断比率'!B31)</f>
        <v>備前市後期高齢者医療事業特別会計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18</v>
      </c>
      <c r="BX37" s="367"/>
      <c r="BY37" s="368" t="str">
        <f>IF('各会計、関係団体の財政状況及び健全化判断比率'!B71="","",'各会計、関係団体の財政状況及び健全化判断比率'!B71)</f>
        <v>岡山県市町村総合事務組合一般会計</v>
      </c>
      <c r="BZ37" s="368"/>
      <c r="CA37" s="368"/>
      <c r="CB37" s="368"/>
      <c r="CC37" s="368"/>
      <c r="CD37" s="368"/>
      <c r="CE37" s="368"/>
      <c r="CF37" s="368"/>
      <c r="CG37" s="368"/>
      <c r="CH37" s="368"/>
      <c r="CI37" s="368"/>
      <c r="CJ37" s="368"/>
      <c r="CK37" s="368"/>
      <c r="CL37" s="368"/>
      <c r="CM37" s="368"/>
      <c r="CN37" s="169"/>
      <c r="CO37" s="367">
        <f t="shared" si="3"/>
        <v>27</v>
      </c>
      <c r="CP37" s="367"/>
      <c r="CQ37" s="368" t="str">
        <f>IF('各会計、関係団体の財政状況及び健全化判断比率'!BS10="","",'各会計、関係団体の財政状況及び健全化判断比率'!BS10)</f>
        <v>一般財団法人岡山セラミックス技術振興財団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19</v>
      </c>
      <c r="BX38" s="367"/>
      <c r="BY38" s="368" t="str">
        <f>IF('各会計、関係団体の財政状況及び健全化判断比率'!B72="","",'各会計、関係団体の財政状況及び健全化判断比率'!B72)</f>
        <v>岡山県市町村総合事務組合貸付金特別会計</v>
      </c>
      <c r="BZ38" s="368"/>
      <c r="CA38" s="368"/>
      <c r="CB38" s="368"/>
      <c r="CC38" s="368"/>
      <c r="CD38" s="368"/>
      <c r="CE38" s="368"/>
      <c r="CF38" s="368"/>
      <c r="CG38" s="368"/>
      <c r="CH38" s="368"/>
      <c r="CI38" s="368"/>
      <c r="CJ38" s="368"/>
      <c r="CK38" s="368"/>
      <c r="CL38" s="368"/>
      <c r="CM38" s="368"/>
      <c r="CN38" s="169"/>
      <c r="CO38" s="367">
        <f t="shared" si="3"/>
        <v>28</v>
      </c>
      <c r="CP38" s="367"/>
      <c r="CQ38" s="368" t="str">
        <f>IF('各会計、関係団体の財政状況及び健全化判断比率'!BS11="","",'各会計、関係団体の財政状況及び健全化判断比率'!BS11)</f>
        <v>一般財団法人備前市文化芸術振興財団</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20</v>
      </c>
      <c r="BX39" s="367"/>
      <c r="BY39" s="368" t="str">
        <f>IF('各会計、関係団体の財政状況及び健全化判断比率'!B73="","",'各会計、関係団体の財政状況及び健全化判断比率'!B73)</f>
        <v>岡山県市町村総合事務組合拠出金事業特別会計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21</v>
      </c>
      <c r="BX40" s="367"/>
      <c r="BY40" s="368" t="str">
        <f>IF('各会計、関係団体の財政状況及び健全化判断比率'!B74="","",'各会計、関係団体の財政状況及び健全化判断比率'!B74)</f>
        <v>岡山県市町村税整理組合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22</v>
      </c>
      <c r="BX41" s="367"/>
      <c r="BY41" s="368" t="str">
        <f>IF('各会計、関係団体の財政状況及び健全化判断比率'!B75="","",'各会計、関係団体の財政状況及び健全化判断比率'!B75)</f>
        <v>東備消防組合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23</v>
      </c>
      <c r="BX42" s="367"/>
      <c r="BY42" s="368" t="str">
        <f>IF('各会計、関係団体の財政状況及び健全化判断比率'!B76="","",'各会計、関係団体の財政状況及び健全化判断比率'!B76)</f>
        <v>旭東用排水組合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P4ukYSaFuDay6JwUjdhs9/z/MeWByKTQjrDzQNfr8ppNqsFfn7lRcJ2H/H+jfvqCpRdx0E+aJ6K+6gQ58UDOJw==" saltValue="pkRnkJIYlypLE/T5aVv1v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51" t="s">
        <v>541</v>
      </c>
      <c r="D34" s="1151"/>
      <c r="E34" s="1152"/>
      <c r="F34" s="32">
        <v>10.11</v>
      </c>
      <c r="G34" s="33">
        <v>12.38</v>
      </c>
      <c r="H34" s="33">
        <v>13.84</v>
      </c>
      <c r="I34" s="33">
        <v>12.65</v>
      </c>
      <c r="J34" s="34">
        <v>11.33</v>
      </c>
      <c r="K34" s="22"/>
      <c r="L34" s="22"/>
      <c r="M34" s="22"/>
      <c r="N34" s="22"/>
      <c r="O34" s="22"/>
      <c r="P34" s="22"/>
    </row>
    <row r="35" spans="1:16" ht="39" customHeight="1" x14ac:dyDescent="0.2">
      <c r="A35" s="22"/>
      <c r="B35" s="35"/>
      <c r="C35" s="1145" t="s">
        <v>542</v>
      </c>
      <c r="D35" s="1146"/>
      <c r="E35" s="1147"/>
      <c r="F35" s="36">
        <v>17.73</v>
      </c>
      <c r="G35" s="37">
        <v>15.48</v>
      </c>
      <c r="H35" s="37">
        <v>14.87</v>
      </c>
      <c r="I35" s="37">
        <v>17.399999999999999</v>
      </c>
      <c r="J35" s="38">
        <v>11.09</v>
      </c>
      <c r="K35" s="22"/>
      <c r="L35" s="22"/>
      <c r="M35" s="22"/>
      <c r="N35" s="22"/>
      <c r="O35" s="22"/>
      <c r="P35" s="22"/>
    </row>
    <row r="36" spans="1:16" ht="39" customHeight="1" x14ac:dyDescent="0.2">
      <c r="A36" s="22"/>
      <c r="B36" s="35"/>
      <c r="C36" s="1145" t="s">
        <v>543</v>
      </c>
      <c r="D36" s="1146"/>
      <c r="E36" s="1147"/>
      <c r="F36" s="36">
        <v>3.94</v>
      </c>
      <c r="G36" s="37">
        <v>6.81</v>
      </c>
      <c r="H36" s="37">
        <v>6.24</v>
      </c>
      <c r="I36" s="37">
        <v>8.2100000000000009</v>
      </c>
      <c r="J36" s="38">
        <v>7.02</v>
      </c>
      <c r="K36" s="22"/>
      <c r="L36" s="22"/>
      <c r="M36" s="22"/>
      <c r="N36" s="22"/>
      <c r="O36" s="22"/>
      <c r="P36" s="22"/>
    </row>
    <row r="37" spans="1:16" ht="39" customHeight="1" x14ac:dyDescent="0.2">
      <c r="A37" s="22"/>
      <c r="B37" s="35"/>
      <c r="C37" s="1145" t="s">
        <v>544</v>
      </c>
      <c r="D37" s="1146"/>
      <c r="E37" s="1147"/>
      <c r="F37" s="36">
        <v>2.5299999999999998</v>
      </c>
      <c r="G37" s="37">
        <v>2.5</v>
      </c>
      <c r="H37" s="37">
        <v>3.37</v>
      </c>
      <c r="I37" s="37">
        <v>4</v>
      </c>
      <c r="J37" s="38">
        <v>4.2300000000000004</v>
      </c>
      <c r="K37" s="22"/>
      <c r="L37" s="22"/>
      <c r="M37" s="22"/>
      <c r="N37" s="22"/>
      <c r="O37" s="22"/>
      <c r="P37" s="22"/>
    </row>
    <row r="38" spans="1:16" ht="39" customHeight="1" x14ac:dyDescent="0.2">
      <c r="A38" s="22"/>
      <c r="B38" s="35"/>
      <c r="C38" s="1145" t="s">
        <v>545</v>
      </c>
      <c r="D38" s="1146"/>
      <c r="E38" s="1147"/>
      <c r="F38" s="36">
        <v>1.1599999999999999</v>
      </c>
      <c r="G38" s="37">
        <v>1.5</v>
      </c>
      <c r="H38" s="37">
        <v>1.83</v>
      </c>
      <c r="I38" s="37">
        <v>1.46</v>
      </c>
      <c r="J38" s="38">
        <v>1.26</v>
      </c>
      <c r="K38" s="22"/>
      <c r="L38" s="22"/>
      <c r="M38" s="22"/>
      <c r="N38" s="22"/>
      <c r="O38" s="22"/>
      <c r="P38" s="22"/>
    </row>
    <row r="39" spans="1:16" ht="39" customHeight="1" x14ac:dyDescent="0.2">
      <c r="A39" s="22"/>
      <c r="B39" s="35"/>
      <c r="C39" s="1145" t="s">
        <v>546</v>
      </c>
      <c r="D39" s="1146"/>
      <c r="E39" s="1147"/>
      <c r="F39" s="36">
        <v>2.77</v>
      </c>
      <c r="G39" s="37">
        <v>1.54</v>
      </c>
      <c r="H39" s="37">
        <v>2.29</v>
      </c>
      <c r="I39" s="37">
        <v>1.8</v>
      </c>
      <c r="J39" s="38">
        <v>1.25</v>
      </c>
      <c r="K39" s="22"/>
      <c r="L39" s="22"/>
      <c r="M39" s="22"/>
      <c r="N39" s="22"/>
      <c r="O39" s="22"/>
      <c r="P39" s="22"/>
    </row>
    <row r="40" spans="1:16" ht="39" customHeight="1" x14ac:dyDescent="0.2">
      <c r="A40" s="22"/>
      <c r="B40" s="35"/>
      <c r="C40" s="1145" t="s">
        <v>547</v>
      </c>
      <c r="D40" s="1146"/>
      <c r="E40" s="1147"/>
      <c r="F40" s="36">
        <v>0.03</v>
      </c>
      <c r="G40" s="37">
        <v>0.38</v>
      </c>
      <c r="H40" s="37">
        <v>0.06</v>
      </c>
      <c r="I40" s="37">
        <v>0.05</v>
      </c>
      <c r="J40" s="38">
        <v>0.87</v>
      </c>
      <c r="K40" s="22"/>
      <c r="L40" s="22"/>
      <c r="M40" s="22"/>
      <c r="N40" s="22"/>
      <c r="O40" s="22"/>
      <c r="P40" s="22"/>
    </row>
    <row r="41" spans="1:16" ht="39" customHeight="1" x14ac:dyDescent="0.2">
      <c r="A41" s="22"/>
      <c r="B41" s="35"/>
      <c r="C41" s="1145" t="s">
        <v>548</v>
      </c>
      <c r="D41" s="1146"/>
      <c r="E41" s="1147"/>
      <c r="F41" s="36">
        <v>0.06</v>
      </c>
      <c r="G41" s="37">
        <v>0.06</v>
      </c>
      <c r="H41" s="37">
        <v>0.13</v>
      </c>
      <c r="I41" s="37">
        <v>0.13</v>
      </c>
      <c r="J41" s="38">
        <v>0.75</v>
      </c>
      <c r="K41" s="22"/>
      <c r="L41" s="22"/>
      <c r="M41" s="22"/>
      <c r="N41" s="22"/>
      <c r="O41" s="22"/>
      <c r="P41" s="22"/>
    </row>
    <row r="42" spans="1:16" ht="39" customHeight="1" x14ac:dyDescent="0.2">
      <c r="A42" s="22"/>
      <c r="B42" s="39"/>
      <c r="C42" s="1145" t="s">
        <v>549</v>
      </c>
      <c r="D42" s="1146"/>
      <c r="E42" s="1147"/>
      <c r="F42" s="36" t="s">
        <v>495</v>
      </c>
      <c r="G42" s="37" t="s">
        <v>495</v>
      </c>
      <c r="H42" s="37" t="s">
        <v>495</v>
      </c>
      <c r="I42" s="37" t="s">
        <v>495</v>
      </c>
      <c r="J42" s="38" t="s">
        <v>495</v>
      </c>
      <c r="K42" s="22"/>
      <c r="L42" s="22"/>
      <c r="M42" s="22"/>
      <c r="N42" s="22"/>
      <c r="O42" s="22"/>
      <c r="P42" s="22"/>
    </row>
    <row r="43" spans="1:16" ht="39" customHeight="1" thickBot="1" x14ac:dyDescent="0.25">
      <c r="A43" s="22"/>
      <c r="B43" s="40"/>
      <c r="C43" s="1148" t="s">
        <v>550</v>
      </c>
      <c r="D43" s="1149"/>
      <c r="E43" s="1150"/>
      <c r="F43" s="41">
        <v>0.22</v>
      </c>
      <c r="G43" s="42">
        <v>0.27</v>
      </c>
      <c r="H43" s="42">
        <v>0.21</v>
      </c>
      <c r="I43" s="42">
        <v>0.74</v>
      </c>
      <c r="J43" s="43">
        <v>0.62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eB07TVso/fVjnti+EQd8iPJ0v2sVu5waSWviyHTR5MQjz/mDda7b0dTwo170sshSUEuBPmZSlCW/LfxWFUlTA==" saltValue="cNoj/vIh9zMDQLAYGZkr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1748</v>
      </c>
      <c r="L45" s="60">
        <v>1909</v>
      </c>
      <c r="M45" s="60">
        <v>1993</v>
      </c>
      <c r="N45" s="60">
        <v>2030</v>
      </c>
      <c r="O45" s="61">
        <v>2119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495</v>
      </c>
      <c r="L46" s="64" t="s">
        <v>495</v>
      </c>
      <c r="M46" s="64" t="s">
        <v>495</v>
      </c>
      <c r="N46" s="64" t="s">
        <v>495</v>
      </c>
      <c r="O46" s="65" t="s">
        <v>495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495</v>
      </c>
      <c r="L47" s="64" t="s">
        <v>495</v>
      </c>
      <c r="M47" s="64" t="s">
        <v>495</v>
      </c>
      <c r="N47" s="64" t="s">
        <v>495</v>
      </c>
      <c r="O47" s="65" t="s">
        <v>495</v>
      </c>
      <c r="P47" s="48"/>
      <c r="Q47" s="48"/>
      <c r="R47" s="48"/>
      <c r="S47" s="48"/>
      <c r="T47" s="48"/>
      <c r="U47" s="48"/>
    </row>
    <row r="48" spans="1:21" ht="30.75" customHeight="1" x14ac:dyDescent="0.2">
      <c r="A48" s="48"/>
      <c r="B48" s="1178"/>
      <c r="C48" s="1179"/>
      <c r="D48" s="62"/>
      <c r="E48" s="1155" t="s">
        <v>13</v>
      </c>
      <c r="F48" s="1155"/>
      <c r="G48" s="1155"/>
      <c r="H48" s="1155"/>
      <c r="I48" s="1155"/>
      <c r="J48" s="1156"/>
      <c r="K48" s="63">
        <v>1636</v>
      </c>
      <c r="L48" s="64">
        <v>1612</v>
      </c>
      <c r="M48" s="64">
        <v>1650</v>
      </c>
      <c r="N48" s="64">
        <v>1305</v>
      </c>
      <c r="O48" s="65">
        <v>1215</v>
      </c>
      <c r="P48" s="48"/>
      <c r="Q48" s="48"/>
      <c r="R48" s="48"/>
      <c r="S48" s="48"/>
      <c r="T48" s="48"/>
      <c r="U48" s="48"/>
    </row>
    <row r="49" spans="1:21" ht="30.75" customHeight="1" x14ac:dyDescent="0.2">
      <c r="A49" s="48"/>
      <c r="B49" s="1178"/>
      <c r="C49" s="1179"/>
      <c r="D49" s="62"/>
      <c r="E49" s="1155" t="s">
        <v>14</v>
      </c>
      <c r="F49" s="1155"/>
      <c r="G49" s="1155"/>
      <c r="H49" s="1155"/>
      <c r="I49" s="1155"/>
      <c r="J49" s="1156"/>
      <c r="K49" s="63">
        <v>47</v>
      </c>
      <c r="L49" s="64">
        <v>56</v>
      </c>
      <c r="M49" s="64">
        <v>45</v>
      </c>
      <c r="N49" s="64">
        <v>36</v>
      </c>
      <c r="O49" s="65">
        <v>30</v>
      </c>
      <c r="P49" s="48"/>
      <c r="Q49" s="48"/>
      <c r="R49" s="48"/>
      <c r="S49" s="48"/>
      <c r="T49" s="48"/>
      <c r="U49" s="48"/>
    </row>
    <row r="50" spans="1:21" ht="30.75" customHeight="1" x14ac:dyDescent="0.2">
      <c r="A50" s="48"/>
      <c r="B50" s="1178"/>
      <c r="C50" s="1179"/>
      <c r="D50" s="62"/>
      <c r="E50" s="1155" t="s">
        <v>15</v>
      </c>
      <c r="F50" s="1155"/>
      <c r="G50" s="1155"/>
      <c r="H50" s="1155"/>
      <c r="I50" s="1155"/>
      <c r="J50" s="1156"/>
      <c r="K50" s="63">
        <v>10</v>
      </c>
      <c r="L50" s="64">
        <v>9</v>
      </c>
      <c r="M50" s="64">
        <v>8</v>
      </c>
      <c r="N50" s="64">
        <v>7</v>
      </c>
      <c r="O50" s="65">
        <v>6</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495</v>
      </c>
      <c r="M51" s="64" t="s">
        <v>495</v>
      </c>
      <c r="N51" s="64" t="s">
        <v>495</v>
      </c>
      <c r="O51" s="65" t="s">
        <v>495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2542</v>
      </c>
      <c r="L52" s="64">
        <v>2648</v>
      </c>
      <c r="M52" s="64">
        <v>2679</v>
      </c>
      <c r="N52" s="64">
        <v>2611</v>
      </c>
      <c r="O52" s="65">
        <v>2574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899</v>
      </c>
      <c r="L53" s="69">
        <v>938</v>
      </c>
      <c r="M53" s="69">
        <v>1017</v>
      </c>
      <c r="N53" s="69">
        <v>767</v>
      </c>
      <c r="O53" s="70">
        <v>796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R4t9rdYWpL+GjPUMBrt9lWG1uzAr1+6W1qZMvYRYPshmJJDxznWSXr5GBOy7MvbaZ9lLPEqxJhEOfQjcDPJ1A==" saltValue="ctBMBZNX4IWp+V4UgcXTm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534</v>
      </c>
      <c r="J40" s="103" t="s">
        <v>535</v>
      </c>
      <c r="K40" s="103" t="s">
        <v>536</v>
      </c>
      <c r="L40" s="103" t="s">
        <v>537</v>
      </c>
      <c r="M40" s="104" t="s">
        <v>538</v>
      </c>
    </row>
    <row r="41" spans="2:13" ht="27.75" customHeight="1" x14ac:dyDescent="0.2">
      <c r="B41" s="1196" t="s">
        <v>30</v>
      </c>
      <c r="C41" s="1197"/>
      <c r="D41" s="105"/>
      <c r="E41" s="1198" t="s">
        <v>31</v>
      </c>
      <c r="F41" s="1198"/>
      <c r="G41" s="1198"/>
      <c r="H41" s="1199"/>
      <c r="I41" s="343">
        <v>21518</v>
      </c>
      <c r="J41" s="344">
        <v>19762</v>
      </c>
      <c r="K41" s="344">
        <v>19437</v>
      </c>
      <c r="L41" s="344">
        <v>18193</v>
      </c>
      <c r="M41" s="345">
        <v>17565</v>
      </c>
    </row>
    <row r="42" spans="2:13" ht="27.75" customHeight="1" x14ac:dyDescent="0.2">
      <c r="B42" s="1186"/>
      <c r="C42" s="1187"/>
      <c r="D42" s="106"/>
      <c r="E42" s="1190" t="s">
        <v>32</v>
      </c>
      <c r="F42" s="1190"/>
      <c r="G42" s="1190"/>
      <c r="H42" s="1191"/>
      <c r="I42" s="346">
        <v>82</v>
      </c>
      <c r="J42" s="347">
        <v>64</v>
      </c>
      <c r="K42" s="347">
        <v>51</v>
      </c>
      <c r="L42" s="347">
        <v>38</v>
      </c>
      <c r="M42" s="348">
        <v>28</v>
      </c>
    </row>
    <row r="43" spans="2:13" ht="27.75" customHeight="1" x14ac:dyDescent="0.2">
      <c r="B43" s="1186"/>
      <c r="C43" s="1187"/>
      <c r="D43" s="106"/>
      <c r="E43" s="1190" t="s">
        <v>33</v>
      </c>
      <c r="F43" s="1190"/>
      <c r="G43" s="1190"/>
      <c r="H43" s="1191"/>
      <c r="I43" s="346">
        <v>13238</v>
      </c>
      <c r="J43" s="347">
        <v>12134</v>
      </c>
      <c r="K43" s="347">
        <v>11113</v>
      </c>
      <c r="L43" s="347">
        <v>10443</v>
      </c>
      <c r="M43" s="348">
        <v>9291</v>
      </c>
    </row>
    <row r="44" spans="2:13" ht="27.75" customHeight="1" x14ac:dyDescent="0.2">
      <c r="B44" s="1186"/>
      <c r="C44" s="1187"/>
      <c r="D44" s="106"/>
      <c r="E44" s="1190" t="s">
        <v>34</v>
      </c>
      <c r="F44" s="1190"/>
      <c r="G44" s="1190"/>
      <c r="H44" s="1191"/>
      <c r="I44" s="346">
        <v>152</v>
      </c>
      <c r="J44" s="347">
        <v>108</v>
      </c>
      <c r="K44" s="347">
        <v>64</v>
      </c>
      <c r="L44" s="347">
        <v>30</v>
      </c>
      <c r="M44" s="348" t="s">
        <v>495</v>
      </c>
    </row>
    <row r="45" spans="2:13" ht="27.75" customHeight="1" x14ac:dyDescent="0.2">
      <c r="B45" s="1186"/>
      <c r="C45" s="1187"/>
      <c r="D45" s="106"/>
      <c r="E45" s="1190" t="s">
        <v>35</v>
      </c>
      <c r="F45" s="1190"/>
      <c r="G45" s="1190"/>
      <c r="H45" s="1191"/>
      <c r="I45" s="346">
        <v>1230</v>
      </c>
      <c r="J45" s="347">
        <v>1240</v>
      </c>
      <c r="K45" s="347">
        <v>1405</v>
      </c>
      <c r="L45" s="347">
        <v>1502</v>
      </c>
      <c r="M45" s="348">
        <v>1522</v>
      </c>
    </row>
    <row r="46" spans="2:13" ht="27.75" customHeight="1" x14ac:dyDescent="0.2">
      <c r="B46" s="1186"/>
      <c r="C46" s="1187"/>
      <c r="D46" s="107"/>
      <c r="E46" s="1190" t="s">
        <v>36</v>
      </c>
      <c r="F46" s="1190"/>
      <c r="G46" s="1190"/>
      <c r="H46" s="1191"/>
      <c r="I46" s="346">
        <v>0</v>
      </c>
      <c r="J46" s="347">
        <v>0</v>
      </c>
      <c r="K46" s="347">
        <v>0</v>
      </c>
      <c r="L46" s="347">
        <v>1</v>
      </c>
      <c r="M46" s="348">
        <v>1</v>
      </c>
    </row>
    <row r="47" spans="2:13" ht="27.75" customHeight="1" x14ac:dyDescent="0.2">
      <c r="B47" s="1186"/>
      <c r="C47" s="1187"/>
      <c r="D47" s="108"/>
      <c r="E47" s="1200" t="s">
        <v>37</v>
      </c>
      <c r="F47" s="1201"/>
      <c r="G47" s="1201"/>
      <c r="H47" s="1202"/>
      <c r="I47" s="346" t="s">
        <v>495</v>
      </c>
      <c r="J47" s="347" t="s">
        <v>495</v>
      </c>
      <c r="K47" s="347" t="s">
        <v>495</v>
      </c>
      <c r="L47" s="347" t="s">
        <v>495</v>
      </c>
      <c r="M47" s="348" t="s">
        <v>495</v>
      </c>
    </row>
    <row r="48" spans="2:13" ht="27.75" customHeight="1" x14ac:dyDescent="0.2">
      <c r="B48" s="1186"/>
      <c r="C48" s="1187"/>
      <c r="D48" s="106"/>
      <c r="E48" s="1190" t="s">
        <v>38</v>
      </c>
      <c r="F48" s="1190"/>
      <c r="G48" s="1190"/>
      <c r="H48" s="1191"/>
      <c r="I48" s="346" t="s">
        <v>495</v>
      </c>
      <c r="J48" s="347" t="s">
        <v>495</v>
      </c>
      <c r="K48" s="347" t="s">
        <v>495</v>
      </c>
      <c r="L48" s="347" t="s">
        <v>495</v>
      </c>
      <c r="M48" s="348" t="s">
        <v>495</v>
      </c>
    </row>
    <row r="49" spans="2:13" ht="27.75" customHeight="1" x14ac:dyDescent="0.2">
      <c r="B49" s="1188"/>
      <c r="C49" s="1189"/>
      <c r="D49" s="106"/>
      <c r="E49" s="1190" t="s">
        <v>39</v>
      </c>
      <c r="F49" s="1190"/>
      <c r="G49" s="1190"/>
      <c r="H49" s="1191"/>
      <c r="I49" s="346" t="s">
        <v>495</v>
      </c>
      <c r="J49" s="347" t="s">
        <v>495</v>
      </c>
      <c r="K49" s="347" t="s">
        <v>495</v>
      </c>
      <c r="L49" s="347" t="s">
        <v>495</v>
      </c>
      <c r="M49" s="348" t="s">
        <v>495</v>
      </c>
    </row>
    <row r="50" spans="2:13" ht="27.75" customHeight="1" x14ac:dyDescent="0.2">
      <c r="B50" s="1184" t="s">
        <v>40</v>
      </c>
      <c r="C50" s="1185"/>
      <c r="D50" s="109"/>
      <c r="E50" s="1190" t="s">
        <v>41</v>
      </c>
      <c r="F50" s="1190"/>
      <c r="G50" s="1190"/>
      <c r="H50" s="1191"/>
      <c r="I50" s="346">
        <v>10940</v>
      </c>
      <c r="J50" s="347">
        <v>11030</v>
      </c>
      <c r="K50" s="347">
        <v>11900</v>
      </c>
      <c r="L50" s="347">
        <v>10568</v>
      </c>
      <c r="M50" s="348">
        <v>11900</v>
      </c>
    </row>
    <row r="51" spans="2:13" ht="27.75" customHeight="1" x14ac:dyDescent="0.2">
      <c r="B51" s="1186"/>
      <c r="C51" s="1187"/>
      <c r="D51" s="106"/>
      <c r="E51" s="1190" t="s">
        <v>42</v>
      </c>
      <c r="F51" s="1190"/>
      <c r="G51" s="1190"/>
      <c r="H51" s="1191"/>
      <c r="I51" s="346">
        <v>863</v>
      </c>
      <c r="J51" s="347">
        <v>781</v>
      </c>
      <c r="K51" s="347">
        <v>27</v>
      </c>
      <c r="L51" s="347">
        <v>589</v>
      </c>
      <c r="M51" s="348">
        <v>596</v>
      </c>
    </row>
    <row r="52" spans="2:13" ht="27.75" customHeight="1" x14ac:dyDescent="0.2">
      <c r="B52" s="1188"/>
      <c r="C52" s="1189"/>
      <c r="D52" s="106"/>
      <c r="E52" s="1190" t="s">
        <v>43</v>
      </c>
      <c r="F52" s="1190"/>
      <c r="G52" s="1190"/>
      <c r="H52" s="1191"/>
      <c r="I52" s="346">
        <v>25233</v>
      </c>
      <c r="J52" s="347">
        <v>24486</v>
      </c>
      <c r="K52" s="347">
        <v>23221</v>
      </c>
      <c r="L52" s="347">
        <v>21171</v>
      </c>
      <c r="M52" s="348">
        <v>19500</v>
      </c>
    </row>
    <row r="53" spans="2:13" ht="27.75" customHeight="1" thickBot="1" x14ac:dyDescent="0.25">
      <c r="B53" s="1192" t="s">
        <v>19</v>
      </c>
      <c r="C53" s="1193"/>
      <c r="D53" s="110"/>
      <c r="E53" s="1194" t="s">
        <v>44</v>
      </c>
      <c r="F53" s="1194"/>
      <c r="G53" s="1194"/>
      <c r="H53" s="1195"/>
      <c r="I53" s="349">
        <v>-817</v>
      </c>
      <c r="J53" s="350">
        <v>-2987</v>
      </c>
      <c r="K53" s="350">
        <v>-3078</v>
      </c>
      <c r="L53" s="350">
        <v>-2121</v>
      </c>
      <c r="M53" s="351">
        <v>-3589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TpmQgS6BQVV8Zs+dBpdJF6/SoVvyLnwOHQ1gi5Es11kyYawcF1H8QC7Yzoz7fAOF7W/tjtYoHX4aBK71RXcsw==" saltValue="tTVDHOEZS/tCEtkygch5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536</v>
      </c>
      <c r="G54" s="119" t="s">
        <v>537</v>
      </c>
      <c r="H54" s="120" t="s">
        <v>538</v>
      </c>
    </row>
    <row r="55" spans="2:8" ht="52.5" customHeight="1" x14ac:dyDescent="0.2">
      <c r="B55" s="121"/>
      <c r="C55" s="1211" t="s">
        <v>46</v>
      </c>
      <c r="D55" s="1211"/>
      <c r="E55" s="1212"/>
      <c r="F55" s="352">
        <v>6028</v>
      </c>
      <c r="G55" s="352">
        <v>6040</v>
      </c>
      <c r="H55" s="353">
        <v>6606</v>
      </c>
    </row>
    <row r="56" spans="2:8" ht="52.5" customHeight="1" x14ac:dyDescent="0.2">
      <c r="B56" s="122"/>
      <c r="C56" s="1213" t="s">
        <v>47</v>
      </c>
      <c r="D56" s="1213"/>
      <c r="E56" s="1214"/>
      <c r="F56" s="354">
        <v>268</v>
      </c>
      <c r="G56" s="354">
        <v>725</v>
      </c>
      <c r="H56" s="355">
        <v>799</v>
      </c>
    </row>
    <row r="57" spans="2:8" ht="53.25" customHeight="1" x14ac:dyDescent="0.2">
      <c r="B57" s="122"/>
      <c r="C57" s="1215" t="s">
        <v>48</v>
      </c>
      <c r="D57" s="1215"/>
      <c r="E57" s="1216"/>
      <c r="F57" s="356">
        <v>5803</v>
      </c>
      <c r="G57" s="356">
        <v>4158</v>
      </c>
      <c r="H57" s="357">
        <v>3047</v>
      </c>
    </row>
    <row r="58" spans="2:8" ht="45.75" customHeight="1" x14ac:dyDescent="0.2">
      <c r="B58" s="123"/>
      <c r="C58" s="1203" t="s">
        <v>49</v>
      </c>
      <c r="D58" s="1204"/>
      <c r="E58" s="1205"/>
      <c r="F58" s="358"/>
      <c r="G58" s="358"/>
      <c r="H58" s="359"/>
    </row>
    <row r="59" spans="2:8" ht="45.75" customHeight="1" x14ac:dyDescent="0.2">
      <c r="B59" s="123"/>
      <c r="C59" s="1203" t="s">
        <v>49</v>
      </c>
      <c r="D59" s="1204"/>
      <c r="E59" s="1205"/>
      <c r="F59" s="358"/>
      <c r="G59" s="358"/>
      <c r="H59" s="359"/>
    </row>
    <row r="60" spans="2:8" ht="45.75" customHeight="1" x14ac:dyDescent="0.2">
      <c r="B60" s="123"/>
      <c r="C60" s="1203" t="s">
        <v>49</v>
      </c>
      <c r="D60" s="1204"/>
      <c r="E60" s="1205"/>
      <c r="F60" s="358"/>
      <c r="G60" s="358"/>
      <c r="H60" s="359"/>
    </row>
    <row r="61" spans="2:8" ht="45.75" customHeight="1" x14ac:dyDescent="0.2">
      <c r="B61" s="123"/>
      <c r="C61" s="1203" t="s">
        <v>49</v>
      </c>
      <c r="D61" s="1204"/>
      <c r="E61" s="1205"/>
      <c r="F61" s="358"/>
      <c r="G61" s="358"/>
      <c r="H61" s="359"/>
    </row>
    <row r="62" spans="2:8" ht="45.75" customHeight="1" thickBot="1" x14ac:dyDescent="0.25">
      <c r="B62" s="124"/>
      <c r="C62" s="1206" t="s">
        <v>49</v>
      </c>
      <c r="D62" s="1207"/>
      <c r="E62" s="1208"/>
      <c r="F62" s="360"/>
      <c r="G62" s="360"/>
      <c r="H62" s="361"/>
    </row>
    <row r="63" spans="2:8" ht="52.5" customHeight="1" thickBot="1" x14ac:dyDescent="0.25">
      <c r="B63" s="125"/>
      <c r="C63" s="1209" t="s">
        <v>50</v>
      </c>
      <c r="D63" s="1209"/>
      <c r="E63" s="1210"/>
      <c r="F63" s="362">
        <v>12099</v>
      </c>
      <c r="G63" s="362">
        <v>10924</v>
      </c>
      <c r="H63" s="363">
        <v>10452</v>
      </c>
    </row>
    <row r="64" spans="2:8" ht="13.2" x14ac:dyDescent="0.2"/>
  </sheetData>
  <sheetProtection algorithmName="SHA-512" hashValue="d4s6tkBxqIFNe4srOg2sA8csKuDu03p0/jBgiIiBp3sG/SQmLJHCMizKA018GB5QYV10mQFLsgIcAXicJyQMpw==" saltValue="ozScS7nt0UHjotkIP7P7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51</v>
      </c>
      <c r="E2" s="137"/>
      <c r="F2" s="138" t="s">
        <v>533</v>
      </c>
      <c r="G2" s="139"/>
      <c r="H2" s="140"/>
    </row>
    <row r="3" spans="1:8" x14ac:dyDescent="0.2">
      <c r="A3" s="136" t="s">
        <v>526</v>
      </c>
      <c r="B3" s="141"/>
      <c r="C3" s="142"/>
      <c r="D3" s="143">
        <v>73395</v>
      </c>
      <c r="E3" s="144"/>
      <c r="F3" s="145">
        <v>76347</v>
      </c>
      <c r="G3" s="146"/>
      <c r="H3" s="147"/>
    </row>
    <row r="4" spans="1:8" x14ac:dyDescent="0.2">
      <c r="A4" s="148"/>
      <c r="B4" s="149"/>
      <c r="C4" s="150"/>
      <c r="D4" s="151">
        <v>60674</v>
      </c>
      <c r="E4" s="152"/>
      <c r="F4" s="153">
        <v>41762</v>
      </c>
      <c r="G4" s="154"/>
      <c r="H4" s="155"/>
    </row>
    <row r="5" spans="1:8" x14ac:dyDescent="0.2">
      <c r="A5" s="136" t="s">
        <v>528</v>
      </c>
      <c r="B5" s="141"/>
      <c r="C5" s="142"/>
      <c r="D5" s="143">
        <v>54038</v>
      </c>
      <c r="E5" s="144"/>
      <c r="F5" s="145">
        <v>69604</v>
      </c>
      <c r="G5" s="146"/>
      <c r="H5" s="147"/>
    </row>
    <row r="6" spans="1:8" x14ac:dyDescent="0.2">
      <c r="A6" s="148"/>
      <c r="B6" s="149"/>
      <c r="C6" s="150"/>
      <c r="D6" s="151">
        <v>39003</v>
      </c>
      <c r="E6" s="152"/>
      <c r="F6" s="153">
        <v>36247</v>
      </c>
      <c r="G6" s="154"/>
      <c r="H6" s="155"/>
    </row>
    <row r="7" spans="1:8" x14ac:dyDescent="0.2">
      <c r="A7" s="136" t="s">
        <v>529</v>
      </c>
      <c r="B7" s="141"/>
      <c r="C7" s="142"/>
      <c r="D7" s="143">
        <v>76900</v>
      </c>
      <c r="E7" s="144"/>
      <c r="F7" s="145">
        <v>68410</v>
      </c>
      <c r="G7" s="146"/>
      <c r="H7" s="147"/>
    </row>
    <row r="8" spans="1:8" x14ac:dyDescent="0.2">
      <c r="A8" s="148"/>
      <c r="B8" s="149"/>
      <c r="C8" s="150"/>
      <c r="D8" s="151">
        <v>51251</v>
      </c>
      <c r="E8" s="152"/>
      <c r="F8" s="153">
        <v>35086</v>
      </c>
      <c r="G8" s="154"/>
      <c r="H8" s="155"/>
    </row>
    <row r="9" spans="1:8" x14ac:dyDescent="0.2">
      <c r="A9" s="136" t="s">
        <v>530</v>
      </c>
      <c r="B9" s="141"/>
      <c r="C9" s="142"/>
      <c r="D9" s="143">
        <v>81347</v>
      </c>
      <c r="E9" s="144"/>
      <c r="F9" s="145">
        <v>73019</v>
      </c>
      <c r="G9" s="146"/>
      <c r="H9" s="147"/>
    </row>
    <row r="10" spans="1:8" x14ac:dyDescent="0.2">
      <c r="A10" s="148"/>
      <c r="B10" s="149"/>
      <c r="C10" s="150"/>
      <c r="D10" s="151">
        <v>49020</v>
      </c>
      <c r="E10" s="152"/>
      <c r="F10" s="153">
        <v>39427</v>
      </c>
      <c r="G10" s="154"/>
      <c r="H10" s="155"/>
    </row>
    <row r="11" spans="1:8" x14ac:dyDescent="0.2">
      <c r="A11" s="136" t="s">
        <v>531</v>
      </c>
      <c r="B11" s="141"/>
      <c r="C11" s="142"/>
      <c r="D11" s="143">
        <v>110912</v>
      </c>
      <c r="E11" s="144"/>
      <c r="F11" s="145">
        <v>76590</v>
      </c>
      <c r="G11" s="146"/>
      <c r="H11" s="147"/>
    </row>
    <row r="12" spans="1:8" x14ac:dyDescent="0.2">
      <c r="A12" s="148"/>
      <c r="B12" s="149"/>
      <c r="C12" s="156"/>
      <c r="D12" s="151">
        <v>68674</v>
      </c>
      <c r="E12" s="152"/>
      <c r="F12" s="153">
        <v>42387</v>
      </c>
      <c r="G12" s="154"/>
      <c r="H12" s="155"/>
    </row>
    <row r="13" spans="1:8" x14ac:dyDescent="0.2">
      <c r="A13" s="136"/>
      <c r="B13" s="141"/>
      <c r="C13" s="157"/>
      <c r="D13" s="158">
        <v>79318</v>
      </c>
      <c r="E13" s="159"/>
      <c r="F13" s="160">
        <v>72794</v>
      </c>
      <c r="G13" s="161"/>
      <c r="H13" s="147"/>
    </row>
    <row r="14" spans="1:8" x14ac:dyDescent="0.2">
      <c r="A14" s="148"/>
      <c r="B14" s="149"/>
      <c r="C14" s="150"/>
      <c r="D14" s="151">
        <v>53724</v>
      </c>
      <c r="E14" s="152"/>
      <c r="F14" s="153">
        <v>38982</v>
      </c>
      <c r="G14" s="154"/>
      <c r="H14" s="155"/>
    </row>
    <row r="17" spans="1:11" x14ac:dyDescent="0.2">
      <c r="A17" s="132" t="s">
        <v>52</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53</v>
      </c>
      <c r="B19" s="162">
        <f>ROUND(VALUE(SUBSTITUTE(実質収支比率等に係る経年分析!F$48,"▲","-")),2)</f>
        <v>4.01</v>
      </c>
      <c r="C19" s="162">
        <f>ROUND(VALUE(SUBSTITUTE(実質収支比率等に係る経年分析!G$48,"▲","-")),2)</f>
        <v>7.01</v>
      </c>
      <c r="D19" s="162">
        <f>ROUND(VALUE(SUBSTITUTE(実質収支比率等に係る経年分析!H$48,"▲","-")),2)</f>
        <v>6.39</v>
      </c>
      <c r="E19" s="162">
        <f>ROUND(VALUE(SUBSTITUTE(実質収支比率等に係る経年分析!I$48,"▲","-")),2)</f>
        <v>8.86</v>
      </c>
      <c r="F19" s="162">
        <f>ROUND(VALUE(SUBSTITUTE(実質収支比率等に係る経年分析!J$48,"▲","-")),2)</f>
        <v>7.5</v>
      </c>
    </row>
    <row r="20" spans="1:11" x14ac:dyDescent="0.2">
      <c r="A20" s="162" t="s">
        <v>54</v>
      </c>
      <c r="B20" s="162">
        <f>ROUND(VALUE(SUBSTITUTE(実質収支比率等に係る経年分析!F$47,"▲","-")),2)</f>
        <v>41.91</v>
      </c>
      <c r="C20" s="162">
        <f>ROUND(VALUE(SUBSTITUTE(実質収支比率等に係る経年分析!G$47,"▲","-")),2)</f>
        <v>41.54</v>
      </c>
      <c r="D20" s="162">
        <f>ROUND(VALUE(SUBSTITUTE(実質収支比率等に係る経年分析!H$47,"▲","-")),2)</f>
        <v>48.77</v>
      </c>
      <c r="E20" s="162">
        <f>ROUND(VALUE(SUBSTITUTE(実質収支比率等に係る経年分析!I$47,"▲","-")),2)</f>
        <v>49.25</v>
      </c>
      <c r="F20" s="162">
        <f>ROUND(VALUE(SUBSTITUTE(実質収支比率等に係る経年分析!J$47,"▲","-")),2)</f>
        <v>52.62</v>
      </c>
    </row>
    <row r="21" spans="1:11" x14ac:dyDescent="0.2">
      <c r="A21" s="162" t="s">
        <v>55</v>
      </c>
      <c r="B21" s="162">
        <f>IF(ISNUMBER(VALUE(SUBSTITUTE(実質収支比率等に係る経年分析!F$49,"▲","-"))),ROUND(VALUE(SUBSTITUTE(実質収支比率等に係る経年分析!F$49,"▲","-")),2),NA())</f>
        <v>-2.41</v>
      </c>
      <c r="C21" s="162">
        <f>IF(ISNUMBER(VALUE(SUBSTITUTE(実質収支比率等に係る経年分析!G$49,"▲","-"))),ROUND(VALUE(SUBSTITUTE(実質収支比率等に係る経年分析!G$49,"▲","-")),2),NA())</f>
        <v>11.92</v>
      </c>
      <c r="D21" s="162">
        <f>IF(ISNUMBER(VALUE(SUBSTITUTE(実質収支比率等に係る経年分析!H$49,"▲","-"))),ROUND(VALUE(SUBSTITUTE(実質収支比率等に係る経年分析!H$49,"▲","-")),2),NA())</f>
        <v>2.57</v>
      </c>
      <c r="E21" s="162">
        <f>IF(ISNUMBER(VALUE(SUBSTITUTE(実質収支比率等に係る経年分析!I$49,"▲","-"))),ROUND(VALUE(SUBSTITUTE(実質収支比率等に係る経年分析!I$49,"▲","-")),2),NA())</f>
        <v>2.52</v>
      </c>
      <c r="F21" s="162">
        <f>IF(ISNUMBER(VALUE(SUBSTITUTE(実質収支比率等に係る経年分析!J$49,"▲","-"))),ROUND(VALUE(SUBSTITUTE(実質収支比率等に係る経年分析!J$49,"▲","-")),2),NA())</f>
        <v>-1.02</v>
      </c>
    </row>
    <row r="24" spans="1:11" x14ac:dyDescent="0.2">
      <c r="A24" s="132" t="s">
        <v>56</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57</v>
      </c>
      <c r="C26" s="163" t="s">
        <v>58</v>
      </c>
      <c r="D26" s="163" t="s">
        <v>57</v>
      </c>
      <c r="E26" s="163" t="s">
        <v>58</v>
      </c>
      <c r="F26" s="163" t="s">
        <v>57</v>
      </c>
      <c r="G26" s="163" t="s">
        <v>58</v>
      </c>
      <c r="H26" s="163" t="s">
        <v>57</v>
      </c>
      <c r="I26" s="163" t="s">
        <v>58</v>
      </c>
      <c r="J26" s="163" t="s">
        <v>57</v>
      </c>
      <c r="K26" s="163" t="s">
        <v>58</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0.74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0.62</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備前市宅地造成分譲事業特別会計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0.06</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0.75</v>
      </c>
    </row>
    <row r="30" spans="1:11" x14ac:dyDescent="0.2">
      <c r="A30" s="163" t="str">
        <f>IF(連結実質赤字比率に係る赤字・黒字の構成分析!C$40="",NA(),連結実質赤字比率に係る赤字・黒字の構成分析!C$40)</f>
        <v>備前市企業用地造成事業特別会計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0.87</v>
      </c>
    </row>
    <row r="31" spans="1:11" x14ac:dyDescent="0.2">
      <c r="A31" s="163" t="str">
        <f>IF(連結実質赤字比率に係る赤字・黒字の構成分析!C$39="",NA(),連結実質赤字比率に係る赤字・黒字の構成分析!C$39)</f>
        <v>備前市介護保険事業特別会計（介護保険事業勘定）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2.77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1.54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2.29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1.25</v>
      </c>
    </row>
    <row r="32" spans="1:11" x14ac:dyDescent="0.2">
      <c r="A32" s="163" t="str">
        <f>IF(連結実質赤字比率に係る赤字・黒字の構成分析!C$38="",NA(),連結実質赤字比率に係る赤字・黒字の構成分析!C$38)</f>
        <v>備前市国民健康保険事業特別会計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1.1599999999999999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1.83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1.46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1.26</v>
      </c>
    </row>
    <row r="33" spans="1:16" x14ac:dyDescent="0.2">
      <c r="A33" s="163" t="str">
        <f>IF(連結実質赤字比率に係る赤字・黒字の構成分析!C$37="",NA(),連結実質赤字比率に係る赤字・黒字の構成分析!C$37)</f>
        <v>備前市下水道事業会計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2.5299999999999998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4.2300000000000004</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3.94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6.81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6.24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8.2100000000000009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7.02</v>
      </c>
    </row>
    <row r="35" spans="1:16" x14ac:dyDescent="0.2">
      <c r="A35" s="163" t="str">
        <f>IF(連結実質赤字比率に係る赤字・黒字の構成分析!C$35="",NA(),連結実質赤字比率に係る赤字・黒字の構成分析!C$35)</f>
        <v>備前市水道事業会計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17.73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15.48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14.87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17.399999999999999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11.09</v>
      </c>
    </row>
    <row r="36" spans="1:16" x14ac:dyDescent="0.2">
      <c r="A36" s="163" t="str">
        <f>IF(連結実質赤字比率に係る赤字・黒字の構成分析!C$34="",NA(),連結実質赤字比率に係る赤字・黒字の構成分析!C$34)</f>
        <v>備前市病院事業会計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10.11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12.38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12.65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11.33</v>
      </c>
    </row>
    <row r="39" spans="1:16" x14ac:dyDescent="0.2">
      <c r="A39" s="132" t="s">
        <v>59</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2">
      <c r="A42" s="164" t="s">
        <v>62</v>
      </c>
      <c r="B42" s="164"/>
      <c r="C42" s="164"/>
      <c r="D42" s="164">
        <f>'実質公債費比率（分子）の構造'!K$52</f>
        <v>2542</v>
      </c>
      <c r="E42" s="164"/>
      <c r="F42" s="164"/>
      <c r="G42" s="164">
        <f>'実質公債費比率（分子）の構造'!L$52</f>
        <v>2648</v>
      </c>
      <c r="H42" s="164"/>
      <c r="I42" s="164"/>
      <c r="J42" s="164">
        <f>'実質公債費比率（分子）の構造'!M$52</f>
        <v>2679</v>
      </c>
      <c r="K42" s="164"/>
      <c r="L42" s="164"/>
      <c r="M42" s="164">
        <f>'実質公債費比率（分子）の構造'!N$52</f>
        <v>2611</v>
      </c>
      <c r="N42" s="164"/>
      <c r="O42" s="164"/>
      <c r="P42" s="164">
        <f>'実質公債費比率（分子）の構造'!O$52</f>
        <v>2574</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63</v>
      </c>
      <c r="B44" s="164">
        <f>'実質公債費比率（分子）の構造'!K$50</f>
        <v>10</v>
      </c>
      <c r="C44" s="164"/>
      <c r="D44" s="164"/>
      <c r="E44" s="164">
        <f>'実質公債費比率（分子）の構造'!L$50</f>
        <v>9</v>
      </c>
      <c r="F44" s="164"/>
      <c r="G44" s="164"/>
      <c r="H44" s="164">
        <f>'実質公債費比率（分子）の構造'!M$50</f>
        <v>8</v>
      </c>
      <c r="I44" s="164"/>
      <c r="J44" s="164"/>
      <c r="K44" s="164">
        <f>'実質公債費比率（分子）の構造'!N$50</f>
        <v>7</v>
      </c>
      <c r="L44" s="164"/>
      <c r="M44" s="164"/>
      <c r="N44" s="164">
        <f>'実質公債費比率（分子）の構造'!O$50</f>
        <v>6</v>
      </c>
      <c r="O44" s="164"/>
      <c r="P44" s="164"/>
    </row>
    <row r="45" spans="1:16" x14ac:dyDescent="0.2">
      <c r="A45" s="164" t="s">
        <v>64</v>
      </c>
      <c r="B45" s="164">
        <f>'実質公債費比率（分子）の構造'!K$49</f>
        <v>47</v>
      </c>
      <c r="C45" s="164"/>
      <c r="D45" s="164"/>
      <c r="E45" s="164">
        <f>'実質公債費比率（分子）の構造'!L$49</f>
        <v>56</v>
      </c>
      <c r="F45" s="164"/>
      <c r="G45" s="164"/>
      <c r="H45" s="164">
        <f>'実質公債費比率（分子）の構造'!M$49</f>
        <v>45</v>
      </c>
      <c r="I45" s="164"/>
      <c r="J45" s="164"/>
      <c r="K45" s="164">
        <f>'実質公債費比率（分子）の構造'!N$49</f>
        <v>36</v>
      </c>
      <c r="L45" s="164"/>
      <c r="M45" s="164"/>
      <c r="N45" s="164">
        <f>'実質公債費比率（分子）の構造'!O$49</f>
        <v>30</v>
      </c>
      <c r="O45" s="164"/>
      <c r="P45" s="164"/>
    </row>
    <row r="46" spans="1:16" x14ac:dyDescent="0.2">
      <c r="A46" s="164" t="s">
        <v>65</v>
      </c>
      <c r="B46" s="164">
        <f>'実質公債費比率（分子）の構造'!K$48</f>
        <v>1636</v>
      </c>
      <c r="C46" s="164"/>
      <c r="D46" s="164"/>
      <c r="E46" s="164">
        <f>'実質公債費比率（分子）の構造'!L$48</f>
        <v>1612</v>
      </c>
      <c r="F46" s="164"/>
      <c r="G46" s="164"/>
      <c r="H46" s="164">
        <f>'実質公債費比率（分子）の構造'!M$48</f>
        <v>1650</v>
      </c>
      <c r="I46" s="164"/>
      <c r="J46" s="164"/>
      <c r="K46" s="164">
        <f>'実質公債費比率（分子）の構造'!N$48</f>
        <v>1305</v>
      </c>
      <c r="L46" s="164"/>
      <c r="M46" s="164"/>
      <c r="N46" s="164">
        <f>'実質公債費比率（分子）の構造'!O$48</f>
        <v>1215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67</v>
      </c>
      <c r="B49" s="164">
        <f>'実質公債費比率（分子）の構造'!K$45</f>
        <v>1748</v>
      </c>
      <c r="C49" s="164"/>
      <c r="D49" s="164"/>
      <c r="E49" s="164">
        <f>'実質公債費比率（分子）の構造'!L$45</f>
        <v>1909</v>
      </c>
      <c r="F49" s="164"/>
      <c r="G49" s="164"/>
      <c r="H49" s="164">
        <f>'実質公債費比率（分子）の構造'!M$45</f>
        <v>1993</v>
      </c>
      <c r="I49" s="164"/>
      <c r="J49" s="164"/>
      <c r="K49" s="164">
        <f>'実質公債費比率（分子）の構造'!N$45</f>
        <v>2030</v>
      </c>
      <c r="L49" s="164"/>
      <c r="M49" s="164"/>
      <c r="N49" s="164">
        <f>'実質公債費比率（分子）の構造'!O$45</f>
        <v>2119</v>
      </c>
      <c r="O49" s="164"/>
      <c r="P49" s="164"/>
    </row>
    <row r="50" spans="1:16" x14ac:dyDescent="0.2">
      <c r="A50" s="164" t="s">
        <v>68</v>
      </c>
      <c r="B50" s="164" t="e">
        <f>NA()</f>
        <v>#N/A</v>
      </c>
      <c r="C50" s="164">
        <f>IF(ISNUMBER('実質公債費比率（分子）の構造'!K$53),'実質公債費比率（分子）の構造'!K$53,NA())</f>
        <v>899</v>
      </c>
      <c r="D50" s="164" t="e">
        <f>NA()</f>
        <v>#N/A</v>
      </c>
      <c r="E50" s="164" t="e">
        <f>NA()</f>
        <v>#N/A</v>
      </c>
      <c r="F50" s="164">
        <f>IF(ISNUMBER('実質公債費比率（分子）の構造'!L$53),'実質公債費比率（分子）の構造'!L$53,NA())</f>
        <v>938</v>
      </c>
      <c r="G50" s="164" t="e">
        <f>NA()</f>
        <v>#N/A</v>
      </c>
      <c r="H50" s="164" t="e">
        <f>NA()</f>
        <v>#N/A</v>
      </c>
      <c r="I50" s="164">
        <f>IF(ISNUMBER('実質公債費比率（分子）の構造'!M$53),'実質公債費比率（分子）の構造'!M$53,NA())</f>
        <v>1017</v>
      </c>
      <c r="J50" s="164" t="e">
        <f>NA()</f>
        <v>#N/A</v>
      </c>
      <c r="K50" s="164" t="e">
        <f>NA()</f>
        <v>#N/A</v>
      </c>
      <c r="L50" s="164">
        <f>IF(ISNUMBER('実質公債費比率（分子）の構造'!N$53),'実質公債費比率（分子）の構造'!N$53,NA())</f>
        <v>767</v>
      </c>
      <c r="M50" s="164" t="e">
        <f>NA()</f>
        <v>#N/A</v>
      </c>
      <c r="N50" s="164" t="e">
        <f>NA()</f>
        <v>#N/A</v>
      </c>
      <c r="O50" s="164">
        <f>IF(ISNUMBER('実質公債費比率（分子）の構造'!O$53),'実質公債費比率（分子）の構造'!O$53,NA())</f>
        <v>796</v>
      </c>
      <c r="P50" s="164" t="e">
        <f>NA()</f>
        <v>#N/A</v>
      </c>
    </row>
    <row r="53" spans="1:16" x14ac:dyDescent="0.2">
      <c r="A53" s="132" t="s">
        <v>69</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2">
      <c r="A56" s="163" t="s">
        <v>43</v>
      </c>
      <c r="B56" s="163"/>
      <c r="C56" s="163"/>
      <c r="D56" s="163">
        <f>'将来負担比率（分子）の構造'!I$52</f>
        <v>25233</v>
      </c>
      <c r="E56" s="163"/>
      <c r="F56" s="163"/>
      <c r="G56" s="163">
        <f>'将来負担比率（分子）の構造'!J$52</f>
        <v>24486</v>
      </c>
      <c r="H56" s="163"/>
      <c r="I56" s="163"/>
      <c r="J56" s="163">
        <f>'将来負担比率（分子）の構造'!K$52</f>
        <v>23221</v>
      </c>
      <c r="K56" s="163"/>
      <c r="L56" s="163"/>
      <c r="M56" s="163">
        <f>'将来負担比率（分子）の構造'!L$52</f>
        <v>21171</v>
      </c>
      <c r="N56" s="163"/>
      <c r="O56" s="163"/>
      <c r="P56" s="163">
        <f>'将来負担比率（分子）の構造'!M$52</f>
        <v>19500</v>
      </c>
    </row>
    <row r="57" spans="1:16" x14ac:dyDescent="0.2">
      <c r="A57" s="163" t="s">
        <v>42</v>
      </c>
      <c r="B57" s="163"/>
      <c r="C57" s="163"/>
      <c r="D57" s="163">
        <f>'将来負担比率（分子）の構造'!I$51</f>
        <v>863</v>
      </c>
      <c r="E57" s="163"/>
      <c r="F57" s="163"/>
      <c r="G57" s="163">
        <f>'将来負担比率（分子）の構造'!J$51</f>
        <v>781</v>
      </c>
      <c r="H57" s="163"/>
      <c r="I57" s="163"/>
      <c r="J57" s="163">
        <f>'将来負担比率（分子）の構造'!K$51</f>
        <v>27</v>
      </c>
      <c r="K57" s="163"/>
      <c r="L57" s="163"/>
      <c r="M57" s="163">
        <f>'将来負担比率（分子）の構造'!L$51</f>
        <v>589</v>
      </c>
      <c r="N57" s="163"/>
      <c r="O57" s="163"/>
      <c r="P57" s="163">
        <f>'将来負担比率（分子）の構造'!M$51</f>
        <v>596</v>
      </c>
    </row>
    <row r="58" spans="1:16" x14ac:dyDescent="0.2">
      <c r="A58" s="163" t="s">
        <v>41</v>
      </c>
      <c r="B58" s="163"/>
      <c r="C58" s="163"/>
      <c r="D58" s="163">
        <f>'将来負担比率（分子）の構造'!I$50</f>
        <v>10940</v>
      </c>
      <c r="E58" s="163"/>
      <c r="F58" s="163"/>
      <c r="G58" s="163">
        <f>'将来負担比率（分子）の構造'!J$50</f>
        <v>11030</v>
      </c>
      <c r="H58" s="163"/>
      <c r="I58" s="163"/>
      <c r="J58" s="163">
        <f>'将来負担比率（分子）の構造'!K$50</f>
        <v>11900</v>
      </c>
      <c r="K58" s="163"/>
      <c r="L58" s="163"/>
      <c r="M58" s="163">
        <f>'将来負担比率（分子）の構造'!L$50</f>
        <v>10568</v>
      </c>
      <c r="N58" s="163"/>
      <c r="O58" s="163"/>
      <c r="P58" s="163">
        <f>'将来負担比率（分子）の構造'!M$50</f>
        <v>11900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0</v>
      </c>
      <c r="C61" s="163"/>
      <c r="D61" s="163"/>
      <c r="E61" s="163">
        <f>'将来負担比率（分子）の構造'!J$46</f>
        <v>0</v>
      </c>
      <c r="F61" s="163"/>
      <c r="G61" s="163"/>
      <c r="H61" s="163">
        <f>'将来負担比率（分子）の構造'!K$46</f>
        <v>0</v>
      </c>
      <c r="I61" s="163"/>
      <c r="J61" s="163"/>
      <c r="K61" s="163">
        <f>'将来負担比率（分子）の構造'!L$46</f>
        <v>1</v>
      </c>
      <c r="L61" s="163"/>
      <c r="M61" s="163"/>
      <c r="N61" s="163">
        <f>'将来負担比率（分子）の構造'!M$46</f>
        <v>1</v>
      </c>
      <c r="O61" s="163"/>
      <c r="P61" s="163"/>
    </row>
    <row r="62" spans="1:16" x14ac:dyDescent="0.2">
      <c r="A62" s="163" t="s">
        <v>35</v>
      </c>
      <c r="B62" s="163">
        <f>'将来負担比率（分子）の構造'!I$45</f>
        <v>1230</v>
      </c>
      <c r="C62" s="163"/>
      <c r="D62" s="163"/>
      <c r="E62" s="163">
        <f>'将来負担比率（分子）の構造'!J$45</f>
        <v>1240</v>
      </c>
      <c r="F62" s="163"/>
      <c r="G62" s="163"/>
      <c r="H62" s="163">
        <f>'将来負担比率（分子）の構造'!K$45</f>
        <v>1405</v>
      </c>
      <c r="I62" s="163"/>
      <c r="J62" s="163"/>
      <c r="K62" s="163">
        <f>'将来負担比率（分子）の構造'!L$45</f>
        <v>1502</v>
      </c>
      <c r="L62" s="163"/>
      <c r="M62" s="163"/>
      <c r="N62" s="163">
        <f>'将来負担比率（分子）の構造'!M$45</f>
        <v>1522</v>
      </c>
      <c r="O62" s="163"/>
      <c r="P62" s="163"/>
    </row>
    <row r="63" spans="1:16" x14ac:dyDescent="0.2">
      <c r="A63" s="163" t="s">
        <v>34</v>
      </c>
      <c r="B63" s="163">
        <f>'将来負担比率（分子）の構造'!I$44</f>
        <v>152</v>
      </c>
      <c r="C63" s="163"/>
      <c r="D63" s="163"/>
      <c r="E63" s="163">
        <f>'将来負担比率（分子）の構造'!J$44</f>
        <v>108</v>
      </c>
      <c r="F63" s="163"/>
      <c r="G63" s="163"/>
      <c r="H63" s="163">
        <f>'将来負担比率（分子）の構造'!K$44</f>
        <v>64</v>
      </c>
      <c r="I63" s="163"/>
      <c r="J63" s="163"/>
      <c r="K63" s="163">
        <f>'将来負担比率（分子）の構造'!L$44</f>
        <v>30</v>
      </c>
      <c r="L63" s="163"/>
      <c r="M63" s="163"/>
      <c r="N63" s="163" t="str">
        <f>'将来負担比率（分子）の構造'!M$44</f>
        <v>-</v>
      </c>
      <c r="O63" s="163"/>
      <c r="P63" s="163"/>
    </row>
    <row r="64" spans="1:16" x14ac:dyDescent="0.2">
      <c r="A64" s="163" t="s">
        <v>33</v>
      </c>
      <c r="B64" s="163">
        <f>'将来負担比率（分子）の構造'!I$43</f>
        <v>13238</v>
      </c>
      <c r="C64" s="163"/>
      <c r="D64" s="163"/>
      <c r="E64" s="163">
        <f>'将来負担比率（分子）の構造'!J$43</f>
        <v>12134</v>
      </c>
      <c r="F64" s="163"/>
      <c r="G64" s="163"/>
      <c r="H64" s="163">
        <f>'将来負担比率（分子）の構造'!K$43</f>
        <v>11113</v>
      </c>
      <c r="I64" s="163"/>
      <c r="J64" s="163"/>
      <c r="K64" s="163">
        <f>'将来負担比率（分子）の構造'!L$43</f>
        <v>10443</v>
      </c>
      <c r="L64" s="163"/>
      <c r="M64" s="163"/>
      <c r="N64" s="163">
        <f>'将来負担比率（分子）の構造'!M$43</f>
        <v>9291</v>
      </c>
      <c r="O64" s="163"/>
      <c r="P64" s="163"/>
    </row>
    <row r="65" spans="1:16" x14ac:dyDescent="0.2">
      <c r="A65" s="163" t="s">
        <v>32</v>
      </c>
      <c r="B65" s="163">
        <f>'将来負担比率（分子）の構造'!I$42</f>
        <v>82</v>
      </c>
      <c r="C65" s="163"/>
      <c r="D65" s="163"/>
      <c r="E65" s="163">
        <f>'将来負担比率（分子）の構造'!J$42</f>
        <v>64</v>
      </c>
      <c r="F65" s="163"/>
      <c r="G65" s="163"/>
      <c r="H65" s="163">
        <f>'将来負担比率（分子）の構造'!K$42</f>
        <v>51</v>
      </c>
      <c r="I65" s="163"/>
      <c r="J65" s="163"/>
      <c r="K65" s="163">
        <f>'将来負担比率（分子）の構造'!L$42</f>
        <v>38</v>
      </c>
      <c r="L65" s="163"/>
      <c r="M65" s="163"/>
      <c r="N65" s="163">
        <f>'将来負担比率（分子）の構造'!M$42</f>
        <v>28</v>
      </c>
      <c r="O65" s="163"/>
      <c r="P65" s="163"/>
    </row>
    <row r="66" spans="1:16" x14ac:dyDescent="0.2">
      <c r="A66" s="163" t="s">
        <v>31</v>
      </c>
      <c r="B66" s="163">
        <f>'将来負担比率（分子）の構造'!I$41</f>
        <v>21518</v>
      </c>
      <c r="C66" s="163"/>
      <c r="D66" s="163"/>
      <c r="E66" s="163">
        <f>'将来負担比率（分子）の構造'!J$41</f>
        <v>19762</v>
      </c>
      <c r="F66" s="163"/>
      <c r="G66" s="163"/>
      <c r="H66" s="163">
        <f>'将来負担比率（分子）の構造'!K$41</f>
        <v>19437</v>
      </c>
      <c r="I66" s="163"/>
      <c r="J66" s="163"/>
      <c r="K66" s="163">
        <f>'将来負担比率（分子）の構造'!L$41</f>
        <v>18193</v>
      </c>
      <c r="L66" s="163"/>
      <c r="M66" s="163"/>
      <c r="N66" s="163">
        <f>'将来負担比率（分子）の構造'!M$41</f>
        <v>17565</v>
      </c>
      <c r="O66" s="163"/>
      <c r="P66" s="163"/>
    </row>
    <row r="67" spans="1:16" x14ac:dyDescent="0.2">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73</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74</v>
      </c>
      <c r="B72" s="167">
        <f>基金残高に係る経年分析!F55</f>
        <v>6028</v>
      </c>
      <c r="C72" s="167">
        <f>基金残高に係る経年分析!G55</f>
        <v>6040</v>
      </c>
      <c r="D72" s="167">
        <f>基金残高に係る経年分析!H55</f>
        <v>6606</v>
      </c>
    </row>
    <row r="73" spans="1:16" x14ac:dyDescent="0.2">
      <c r="A73" s="166" t="s">
        <v>75</v>
      </c>
      <c r="B73" s="167">
        <f>基金残高に係る経年分析!F56</f>
        <v>268</v>
      </c>
      <c r="C73" s="167">
        <f>基金残高に係る経年分析!G56</f>
        <v>725</v>
      </c>
      <c r="D73" s="167">
        <f>基金残高に係る経年分析!H56</f>
        <v>799</v>
      </c>
    </row>
    <row r="74" spans="1:16" x14ac:dyDescent="0.2">
      <c r="A74" s="166" t="s">
        <v>76</v>
      </c>
      <c r="B74" s="167">
        <f>基金残高に係る経年分析!F57</f>
        <v>5803</v>
      </c>
      <c r="C74" s="167">
        <f>基金残高に係る経年分析!G57</f>
        <v>4158</v>
      </c>
      <c r="D74" s="167">
        <f>基金残高に係る経年分析!H57</f>
        <v>3047</v>
      </c>
    </row>
  </sheetData>
  <sheetProtection algorithmName="SHA-512" hashValue="Kzh6sVxgNZgklLMWd3IwOkzPPw7jng2bDzQRo1jNKHo8HoXiWvSZpOf+qq5nwEGSmfEnQvarkXV9RiXgD8STQQ==" saltValue="Iq9+B9x97JJJXdpt+AEI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5151866</v>
      </c>
      <c r="S5" s="677"/>
      <c r="T5" s="677"/>
      <c r="U5" s="677"/>
      <c r="V5" s="677"/>
      <c r="W5" s="677"/>
      <c r="X5" s="677"/>
      <c r="Y5" s="702"/>
      <c r="Z5" s="715">
        <v>21.5</v>
      </c>
      <c r="AA5" s="715"/>
      <c r="AB5" s="715"/>
      <c r="AC5" s="715"/>
      <c r="AD5" s="716">
        <v>4986732</v>
      </c>
      <c r="AE5" s="716"/>
      <c r="AF5" s="716"/>
      <c r="AG5" s="716"/>
      <c r="AH5" s="716"/>
      <c r="AI5" s="716"/>
      <c r="AJ5" s="716"/>
      <c r="AK5" s="716"/>
      <c r="AL5" s="703">
        <v>38.5</v>
      </c>
      <c r="AM5" s="685"/>
      <c r="AN5" s="685"/>
      <c r="AO5" s="704"/>
      <c r="AP5" s="679" t="s">
        <v>217</v>
      </c>
      <c r="AQ5" s="680"/>
      <c r="AR5" s="680"/>
      <c r="AS5" s="680"/>
      <c r="AT5" s="680"/>
      <c r="AU5" s="680"/>
      <c r="AV5" s="680"/>
      <c r="AW5" s="680"/>
      <c r="AX5" s="680"/>
      <c r="AY5" s="680"/>
      <c r="AZ5" s="680"/>
      <c r="BA5" s="680"/>
      <c r="BB5" s="680"/>
      <c r="BC5" s="680"/>
      <c r="BD5" s="680"/>
      <c r="BE5" s="680"/>
      <c r="BF5" s="681"/>
      <c r="BG5" s="621">
        <v>4986732</v>
      </c>
      <c r="BH5" s="622"/>
      <c r="BI5" s="622"/>
      <c r="BJ5" s="622"/>
      <c r="BK5" s="622"/>
      <c r="BL5" s="622"/>
      <c r="BM5" s="622"/>
      <c r="BN5" s="623"/>
      <c r="BO5" s="659">
        <v>96.8</v>
      </c>
      <c r="BP5" s="659"/>
      <c r="BQ5" s="659"/>
      <c r="BR5" s="659"/>
      <c r="BS5" s="660">
        <v>193712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131214</v>
      </c>
      <c r="S6" s="622"/>
      <c r="T6" s="622"/>
      <c r="U6" s="622"/>
      <c r="V6" s="622"/>
      <c r="W6" s="622"/>
      <c r="X6" s="622"/>
      <c r="Y6" s="623"/>
      <c r="Z6" s="659">
        <v>0.5</v>
      </c>
      <c r="AA6" s="659"/>
      <c r="AB6" s="659"/>
      <c r="AC6" s="659"/>
      <c r="AD6" s="660">
        <v>131214</v>
      </c>
      <c r="AE6" s="660"/>
      <c r="AF6" s="660"/>
      <c r="AG6" s="660"/>
      <c r="AH6" s="660"/>
      <c r="AI6" s="660"/>
      <c r="AJ6" s="660"/>
      <c r="AK6" s="660"/>
      <c r="AL6" s="624">
        <v>1</v>
      </c>
      <c r="AM6" s="625"/>
      <c r="AN6" s="625"/>
      <c r="AO6" s="661"/>
      <c r="AP6" s="618" t="s">
        <v>222</v>
      </c>
      <c r="AQ6" s="619"/>
      <c r="AR6" s="619"/>
      <c r="AS6" s="619"/>
      <c r="AT6" s="619"/>
      <c r="AU6" s="619"/>
      <c r="AV6" s="619"/>
      <c r="AW6" s="619"/>
      <c r="AX6" s="619"/>
      <c r="AY6" s="619"/>
      <c r="AZ6" s="619"/>
      <c r="BA6" s="619"/>
      <c r="BB6" s="619"/>
      <c r="BC6" s="619"/>
      <c r="BD6" s="619"/>
      <c r="BE6" s="619"/>
      <c r="BF6" s="620"/>
      <c r="BG6" s="621">
        <v>4986732</v>
      </c>
      <c r="BH6" s="622"/>
      <c r="BI6" s="622"/>
      <c r="BJ6" s="622"/>
      <c r="BK6" s="622"/>
      <c r="BL6" s="622"/>
      <c r="BM6" s="622"/>
      <c r="BN6" s="623"/>
      <c r="BO6" s="659">
        <v>96.8</v>
      </c>
      <c r="BP6" s="659"/>
      <c r="BQ6" s="659"/>
      <c r="BR6" s="659"/>
      <c r="BS6" s="660">
        <v>193712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171405</v>
      </c>
      <c r="CS6" s="622"/>
      <c r="CT6" s="622"/>
      <c r="CU6" s="622"/>
      <c r="CV6" s="622"/>
      <c r="CW6" s="622"/>
      <c r="CX6" s="622"/>
      <c r="CY6" s="623"/>
      <c r="CZ6" s="703">
        <v>0.8</v>
      </c>
      <c r="DA6" s="685"/>
      <c r="DB6" s="685"/>
      <c r="DC6" s="705"/>
      <c r="DD6" s="627" t="s">
        <v>123</v>
      </c>
      <c r="DE6" s="622"/>
      <c r="DF6" s="622"/>
      <c r="DG6" s="622"/>
      <c r="DH6" s="622"/>
      <c r="DI6" s="622"/>
      <c r="DJ6" s="622"/>
      <c r="DK6" s="622"/>
      <c r="DL6" s="622"/>
      <c r="DM6" s="622"/>
      <c r="DN6" s="622"/>
      <c r="DO6" s="622"/>
      <c r="DP6" s="623"/>
      <c r="DQ6" s="627">
        <v>171405</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1990</v>
      </c>
      <c r="S7" s="622"/>
      <c r="T7" s="622"/>
      <c r="U7" s="622"/>
      <c r="V7" s="622"/>
      <c r="W7" s="622"/>
      <c r="X7" s="622"/>
      <c r="Y7" s="623"/>
      <c r="Z7" s="659">
        <v>0</v>
      </c>
      <c r="AA7" s="659"/>
      <c r="AB7" s="659"/>
      <c r="AC7" s="659"/>
      <c r="AD7" s="660">
        <v>1990</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2020408</v>
      </c>
      <c r="BH7" s="622"/>
      <c r="BI7" s="622"/>
      <c r="BJ7" s="622"/>
      <c r="BK7" s="622"/>
      <c r="BL7" s="622"/>
      <c r="BM7" s="622"/>
      <c r="BN7" s="623"/>
      <c r="BO7" s="659">
        <v>39.200000000000003</v>
      </c>
      <c r="BP7" s="659"/>
      <c r="BQ7" s="659"/>
      <c r="BR7" s="659"/>
      <c r="BS7" s="660">
        <v>193712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4673660</v>
      </c>
      <c r="CS7" s="622"/>
      <c r="CT7" s="622"/>
      <c r="CU7" s="622"/>
      <c r="CV7" s="622"/>
      <c r="CW7" s="622"/>
      <c r="CX7" s="622"/>
      <c r="CY7" s="623"/>
      <c r="CZ7" s="659">
        <v>21.4</v>
      </c>
      <c r="DA7" s="659"/>
      <c r="DB7" s="659"/>
      <c r="DC7" s="659"/>
      <c r="DD7" s="627">
        <v>1345074</v>
      </c>
      <c r="DE7" s="622"/>
      <c r="DF7" s="622"/>
      <c r="DG7" s="622"/>
      <c r="DH7" s="622"/>
      <c r="DI7" s="622"/>
      <c r="DJ7" s="622"/>
      <c r="DK7" s="622"/>
      <c r="DL7" s="622"/>
      <c r="DM7" s="622"/>
      <c r="DN7" s="622"/>
      <c r="DO7" s="622"/>
      <c r="DP7" s="623"/>
      <c r="DQ7" s="627">
        <v>2459831</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27677</v>
      </c>
      <c r="S8" s="622"/>
      <c r="T8" s="622"/>
      <c r="U8" s="622"/>
      <c r="V8" s="622"/>
      <c r="W8" s="622"/>
      <c r="X8" s="622"/>
      <c r="Y8" s="623"/>
      <c r="Z8" s="659">
        <v>0.1</v>
      </c>
      <c r="AA8" s="659"/>
      <c r="AB8" s="659"/>
      <c r="AC8" s="659"/>
      <c r="AD8" s="660">
        <v>27677</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49259</v>
      </c>
      <c r="BH8" s="622"/>
      <c r="BI8" s="622"/>
      <c r="BJ8" s="622"/>
      <c r="BK8" s="622"/>
      <c r="BL8" s="622"/>
      <c r="BM8" s="622"/>
      <c r="BN8" s="623"/>
      <c r="BO8" s="659">
        <v>1</v>
      </c>
      <c r="BP8" s="659"/>
      <c r="BQ8" s="659"/>
      <c r="BR8" s="659"/>
      <c r="BS8" s="660" t="s">
        <v>123</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5528391</v>
      </c>
      <c r="CS8" s="622"/>
      <c r="CT8" s="622"/>
      <c r="CU8" s="622"/>
      <c r="CV8" s="622"/>
      <c r="CW8" s="622"/>
      <c r="CX8" s="622"/>
      <c r="CY8" s="623"/>
      <c r="CZ8" s="659">
        <v>25.4</v>
      </c>
      <c r="DA8" s="659"/>
      <c r="DB8" s="659"/>
      <c r="DC8" s="659"/>
      <c r="DD8" s="627">
        <v>2847</v>
      </c>
      <c r="DE8" s="622"/>
      <c r="DF8" s="622"/>
      <c r="DG8" s="622"/>
      <c r="DH8" s="622"/>
      <c r="DI8" s="622"/>
      <c r="DJ8" s="622"/>
      <c r="DK8" s="622"/>
      <c r="DL8" s="622"/>
      <c r="DM8" s="622"/>
      <c r="DN8" s="622"/>
      <c r="DO8" s="622"/>
      <c r="DP8" s="623"/>
      <c r="DQ8" s="627">
        <v>3422486</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44945</v>
      </c>
      <c r="S9" s="622"/>
      <c r="T9" s="622"/>
      <c r="U9" s="622"/>
      <c r="V9" s="622"/>
      <c r="W9" s="622"/>
      <c r="X9" s="622"/>
      <c r="Y9" s="623"/>
      <c r="Z9" s="659">
        <v>0.2</v>
      </c>
      <c r="AA9" s="659"/>
      <c r="AB9" s="659"/>
      <c r="AC9" s="659"/>
      <c r="AD9" s="660">
        <v>44945</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1182185</v>
      </c>
      <c r="BH9" s="622"/>
      <c r="BI9" s="622"/>
      <c r="BJ9" s="622"/>
      <c r="BK9" s="622"/>
      <c r="BL9" s="622"/>
      <c r="BM9" s="622"/>
      <c r="BN9" s="623"/>
      <c r="BO9" s="659">
        <v>22.9</v>
      </c>
      <c r="BP9" s="659"/>
      <c r="BQ9" s="659"/>
      <c r="BR9" s="659"/>
      <c r="BS9" s="660" t="s">
        <v>123</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1699253</v>
      </c>
      <c r="CS9" s="622"/>
      <c r="CT9" s="622"/>
      <c r="CU9" s="622"/>
      <c r="CV9" s="622"/>
      <c r="CW9" s="622"/>
      <c r="CX9" s="622"/>
      <c r="CY9" s="623"/>
      <c r="CZ9" s="659">
        <v>7.8</v>
      </c>
      <c r="DA9" s="659"/>
      <c r="DB9" s="659"/>
      <c r="DC9" s="659"/>
      <c r="DD9" s="627">
        <v>34848</v>
      </c>
      <c r="DE9" s="622"/>
      <c r="DF9" s="622"/>
      <c r="DG9" s="622"/>
      <c r="DH9" s="622"/>
      <c r="DI9" s="622"/>
      <c r="DJ9" s="622"/>
      <c r="DK9" s="622"/>
      <c r="DL9" s="622"/>
      <c r="DM9" s="622"/>
      <c r="DN9" s="622"/>
      <c r="DO9" s="622"/>
      <c r="DP9" s="623"/>
      <c r="DQ9" s="627">
        <v>1472905</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123</v>
      </c>
      <c r="S10" s="622"/>
      <c r="T10" s="622"/>
      <c r="U10" s="622"/>
      <c r="V10" s="622"/>
      <c r="W10" s="622"/>
      <c r="X10" s="622"/>
      <c r="Y10" s="623"/>
      <c r="Z10" s="659" t="s">
        <v>123</v>
      </c>
      <c r="AA10" s="659"/>
      <c r="AB10" s="659"/>
      <c r="AC10" s="659"/>
      <c r="AD10" s="660" t="s">
        <v>123</v>
      </c>
      <c r="AE10" s="660"/>
      <c r="AF10" s="660"/>
      <c r="AG10" s="660"/>
      <c r="AH10" s="660"/>
      <c r="AI10" s="660"/>
      <c r="AJ10" s="660"/>
      <c r="AK10" s="660"/>
      <c r="AL10" s="624" t="s">
        <v>123</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110279</v>
      </c>
      <c r="BH10" s="622"/>
      <c r="BI10" s="622"/>
      <c r="BJ10" s="622"/>
      <c r="BK10" s="622"/>
      <c r="BL10" s="622"/>
      <c r="BM10" s="622"/>
      <c r="BN10" s="623"/>
      <c r="BO10" s="659">
        <v>2.1</v>
      </c>
      <c r="BP10" s="659"/>
      <c r="BQ10" s="659"/>
      <c r="BR10" s="659"/>
      <c r="BS10" s="660" t="s">
        <v>123</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58660</v>
      </c>
      <c r="CS10" s="622"/>
      <c r="CT10" s="622"/>
      <c r="CU10" s="622"/>
      <c r="CV10" s="622"/>
      <c r="CW10" s="622"/>
      <c r="CX10" s="622"/>
      <c r="CY10" s="623"/>
      <c r="CZ10" s="659">
        <v>0.3</v>
      </c>
      <c r="DA10" s="659"/>
      <c r="DB10" s="659"/>
      <c r="DC10" s="659"/>
      <c r="DD10" s="627" t="s">
        <v>123</v>
      </c>
      <c r="DE10" s="622"/>
      <c r="DF10" s="622"/>
      <c r="DG10" s="622"/>
      <c r="DH10" s="622"/>
      <c r="DI10" s="622"/>
      <c r="DJ10" s="622"/>
      <c r="DK10" s="622"/>
      <c r="DL10" s="622"/>
      <c r="DM10" s="622"/>
      <c r="DN10" s="622"/>
      <c r="DO10" s="622"/>
      <c r="DP10" s="623"/>
      <c r="DQ10" s="627">
        <v>5709</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888137</v>
      </c>
      <c r="S11" s="622"/>
      <c r="T11" s="622"/>
      <c r="U11" s="622"/>
      <c r="V11" s="622"/>
      <c r="W11" s="622"/>
      <c r="X11" s="622"/>
      <c r="Y11" s="623"/>
      <c r="Z11" s="624">
        <v>3.7</v>
      </c>
      <c r="AA11" s="625"/>
      <c r="AB11" s="625"/>
      <c r="AC11" s="626"/>
      <c r="AD11" s="627">
        <v>888137</v>
      </c>
      <c r="AE11" s="622"/>
      <c r="AF11" s="622"/>
      <c r="AG11" s="622"/>
      <c r="AH11" s="622"/>
      <c r="AI11" s="622"/>
      <c r="AJ11" s="622"/>
      <c r="AK11" s="623"/>
      <c r="AL11" s="624">
        <v>6.9</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678685</v>
      </c>
      <c r="BH11" s="622"/>
      <c r="BI11" s="622"/>
      <c r="BJ11" s="622"/>
      <c r="BK11" s="622"/>
      <c r="BL11" s="622"/>
      <c r="BM11" s="622"/>
      <c r="BN11" s="623"/>
      <c r="BO11" s="659">
        <v>13.2</v>
      </c>
      <c r="BP11" s="659"/>
      <c r="BQ11" s="659"/>
      <c r="BR11" s="659"/>
      <c r="BS11" s="660">
        <v>193712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406448</v>
      </c>
      <c r="CS11" s="622"/>
      <c r="CT11" s="622"/>
      <c r="CU11" s="622"/>
      <c r="CV11" s="622"/>
      <c r="CW11" s="622"/>
      <c r="CX11" s="622"/>
      <c r="CY11" s="623"/>
      <c r="CZ11" s="659">
        <v>1.9</v>
      </c>
      <c r="DA11" s="659"/>
      <c r="DB11" s="659"/>
      <c r="DC11" s="659"/>
      <c r="DD11" s="627">
        <v>162169</v>
      </c>
      <c r="DE11" s="622"/>
      <c r="DF11" s="622"/>
      <c r="DG11" s="622"/>
      <c r="DH11" s="622"/>
      <c r="DI11" s="622"/>
      <c r="DJ11" s="622"/>
      <c r="DK11" s="622"/>
      <c r="DL11" s="622"/>
      <c r="DM11" s="622"/>
      <c r="DN11" s="622"/>
      <c r="DO11" s="622"/>
      <c r="DP11" s="623"/>
      <c r="DQ11" s="627">
        <v>203694</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123</v>
      </c>
      <c r="S12" s="622"/>
      <c r="T12" s="622"/>
      <c r="U12" s="622"/>
      <c r="V12" s="622"/>
      <c r="W12" s="622"/>
      <c r="X12" s="622"/>
      <c r="Y12" s="623"/>
      <c r="Z12" s="659" t="s">
        <v>123</v>
      </c>
      <c r="AA12" s="659"/>
      <c r="AB12" s="659"/>
      <c r="AC12" s="659"/>
      <c r="AD12" s="660" t="s">
        <v>123</v>
      </c>
      <c r="AE12" s="660"/>
      <c r="AF12" s="660"/>
      <c r="AG12" s="660"/>
      <c r="AH12" s="660"/>
      <c r="AI12" s="660"/>
      <c r="AJ12" s="660"/>
      <c r="AK12" s="660"/>
      <c r="AL12" s="624" t="s">
        <v>123</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2651348</v>
      </c>
      <c r="BH12" s="622"/>
      <c r="BI12" s="622"/>
      <c r="BJ12" s="622"/>
      <c r="BK12" s="622"/>
      <c r="BL12" s="622"/>
      <c r="BM12" s="622"/>
      <c r="BN12" s="623"/>
      <c r="BO12" s="659">
        <v>51.5</v>
      </c>
      <c r="BP12" s="659"/>
      <c r="BQ12" s="659"/>
      <c r="BR12" s="659"/>
      <c r="BS12" s="660" t="s">
        <v>123</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905304</v>
      </c>
      <c r="CS12" s="622"/>
      <c r="CT12" s="622"/>
      <c r="CU12" s="622"/>
      <c r="CV12" s="622"/>
      <c r="CW12" s="622"/>
      <c r="CX12" s="622"/>
      <c r="CY12" s="623"/>
      <c r="CZ12" s="659">
        <v>4.2</v>
      </c>
      <c r="DA12" s="659"/>
      <c r="DB12" s="659"/>
      <c r="DC12" s="659"/>
      <c r="DD12" s="627">
        <v>420646</v>
      </c>
      <c r="DE12" s="622"/>
      <c r="DF12" s="622"/>
      <c r="DG12" s="622"/>
      <c r="DH12" s="622"/>
      <c r="DI12" s="622"/>
      <c r="DJ12" s="622"/>
      <c r="DK12" s="622"/>
      <c r="DL12" s="622"/>
      <c r="DM12" s="622"/>
      <c r="DN12" s="622"/>
      <c r="DO12" s="622"/>
      <c r="DP12" s="623"/>
      <c r="DQ12" s="627">
        <v>375803</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59" t="s">
        <v>123</v>
      </c>
      <c r="AA13" s="659"/>
      <c r="AB13" s="659"/>
      <c r="AC13" s="659"/>
      <c r="AD13" s="660" t="s">
        <v>123</v>
      </c>
      <c r="AE13" s="660"/>
      <c r="AF13" s="660"/>
      <c r="AG13" s="660"/>
      <c r="AH13" s="660"/>
      <c r="AI13" s="660"/>
      <c r="AJ13" s="660"/>
      <c r="AK13" s="660"/>
      <c r="AL13" s="624" t="s">
        <v>123</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2631060</v>
      </c>
      <c r="BH13" s="622"/>
      <c r="BI13" s="622"/>
      <c r="BJ13" s="622"/>
      <c r="BK13" s="622"/>
      <c r="BL13" s="622"/>
      <c r="BM13" s="622"/>
      <c r="BN13" s="623"/>
      <c r="BO13" s="659">
        <v>51.1</v>
      </c>
      <c r="BP13" s="659"/>
      <c r="BQ13" s="659"/>
      <c r="BR13" s="659"/>
      <c r="BS13" s="660" t="s">
        <v>123</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2492573</v>
      </c>
      <c r="CS13" s="622"/>
      <c r="CT13" s="622"/>
      <c r="CU13" s="622"/>
      <c r="CV13" s="622"/>
      <c r="CW13" s="622"/>
      <c r="CX13" s="622"/>
      <c r="CY13" s="623"/>
      <c r="CZ13" s="659">
        <v>11.4</v>
      </c>
      <c r="DA13" s="659"/>
      <c r="DB13" s="659"/>
      <c r="DC13" s="659"/>
      <c r="DD13" s="627">
        <v>926825</v>
      </c>
      <c r="DE13" s="622"/>
      <c r="DF13" s="622"/>
      <c r="DG13" s="622"/>
      <c r="DH13" s="622"/>
      <c r="DI13" s="622"/>
      <c r="DJ13" s="622"/>
      <c r="DK13" s="622"/>
      <c r="DL13" s="622"/>
      <c r="DM13" s="622"/>
      <c r="DN13" s="622"/>
      <c r="DO13" s="622"/>
      <c r="DP13" s="623"/>
      <c r="DQ13" s="627">
        <v>1668395</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59" t="s">
        <v>123</v>
      </c>
      <c r="AA14" s="659"/>
      <c r="AB14" s="659"/>
      <c r="AC14" s="659"/>
      <c r="AD14" s="660" t="s">
        <v>123</v>
      </c>
      <c r="AE14" s="660"/>
      <c r="AF14" s="660"/>
      <c r="AG14" s="660"/>
      <c r="AH14" s="660"/>
      <c r="AI14" s="660"/>
      <c r="AJ14" s="660"/>
      <c r="AK14" s="660"/>
      <c r="AL14" s="624" t="s">
        <v>123</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136957</v>
      </c>
      <c r="BH14" s="622"/>
      <c r="BI14" s="622"/>
      <c r="BJ14" s="622"/>
      <c r="BK14" s="622"/>
      <c r="BL14" s="622"/>
      <c r="BM14" s="622"/>
      <c r="BN14" s="623"/>
      <c r="BO14" s="659">
        <v>2.7</v>
      </c>
      <c r="BP14" s="659"/>
      <c r="BQ14" s="659"/>
      <c r="BR14" s="659"/>
      <c r="BS14" s="660" t="s">
        <v>123</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855788</v>
      </c>
      <c r="CS14" s="622"/>
      <c r="CT14" s="622"/>
      <c r="CU14" s="622"/>
      <c r="CV14" s="622"/>
      <c r="CW14" s="622"/>
      <c r="CX14" s="622"/>
      <c r="CY14" s="623"/>
      <c r="CZ14" s="659">
        <v>3.9</v>
      </c>
      <c r="DA14" s="659"/>
      <c r="DB14" s="659"/>
      <c r="DC14" s="659"/>
      <c r="DD14" s="627">
        <v>20709</v>
      </c>
      <c r="DE14" s="622"/>
      <c r="DF14" s="622"/>
      <c r="DG14" s="622"/>
      <c r="DH14" s="622"/>
      <c r="DI14" s="622"/>
      <c r="DJ14" s="622"/>
      <c r="DK14" s="622"/>
      <c r="DL14" s="622"/>
      <c r="DM14" s="622"/>
      <c r="DN14" s="622"/>
      <c r="DO14" s="622"/>
      <c r="DP14" s="623"/>
      <c r="DQ14" s="627">
        <v>692729</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15321</v>
      </c>
      <c r="S15" s="622"/>
      <c r="T15" s="622"/>
      <c r="U15" s="622"/>
      <c r="V15" s="622"/>
      <c r="W15" s="622"/>
      <c r="X15" s="622"/>
      <c r="Y15" s="623"/>
      <c r="Z15" s="659">
        <v>0.1</v>
      </c>
      <c r="AA15" s="659"/>
      <c r="AB15" s="659"/>
      <c r="AC15" s="659"/>
      <c r="AD15" s="660">
        <v>15321</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177386</v>
      </c>
      <c r="BH15" s="622"/>
      <c r="BI15" s="622"/>
      <c r="BJ15" s="622"/>
      <c r="BK15" s="622"/>
      <c r="BL15" s="622"/>
      <c r="BM15" s="622"/>
      <c r="BN15" s="623"/>
      <c r="BO15" s="659">
        <v>3.4</v>
      </c>
      <c r="BP15" s="659"/>
      <c r="BQ15" s="659"/>
      <c r="BR15" s="659"/>
      <c r="BS15" s="660" t="s">
        <v>123</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2879744</v>
      </c>
      <c r="CS15" s="622"/>
      <c r="CT15" s="622"/>
      <c r="CU15" s="622"/>
      <c r="CV15" s="622"/>
      <c r="CW15" s="622"/>
      <c r="CX15" s="622"/>
      <c r="CY15" s="623"/>
      <c r="CZ15" s="659">
        <v>13.2</v>
      </c>
      <c r="DA15" s="659"/>
      <c r="DB15" s="659"/>
      <c r="DC15" s="659"/>
      <c r="DD15" s="627">
        <v>504736</v>
      </c>
      <c r="DE15" s="622"/>
      <c r="DF15" s="622"/>
      <c r="DG15" s="622"/>
      <c r="DH15" s="622"/>
      <c r="DI15" s="622"/>
      <c r="DJ15" s="622"/>
      <c r="DK15" s="622"/>
      <c r="DL15" s="622"/>
      <c r="DM15" s="622"/>
      <c r="DN15" s="622"/>
      <c r="DO15" s="622"/>
      <c r="DP15" s="623"/>
      <c r="DQ15" s="627">
        <v>1982321</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99259</v>
      </c>
      <c r="S16" s="622"/>
      <c r="T16" s="622"/>
      <c r="U16" s="622"/>
      <c r="V16" s="622"/>
      <c r="W16" s="622"/>
      <c r="X16" s="622"/>
      <c r="Y16" s="623"/>
      <c r="Z16" s="659">
        <v>0.4</v>
      </c>
      <c r="AA16" s="659"/>
      <c r="AB16" s="659"/>
      <c r="AC16" s="659"/>
      <c r="AD16" s="660">
        <v>99259</v>
      </c>
      <c r="AE16" s="660"/>
      <c r="AF16" s="660"/>
      <c r="AG16" s="660"/>
      <c r="AH16" s="660"/>
      <c r="AI16" s="660"/>
      <c r="AJ16" s="660"/>
      <c r="AK16" s="660"/>
      <c r="AL16" s="624">
        <v>0.8</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633</v>
      </c>
      <c r="BH16" s="622"/>
      <c r="BI16" s="622"/>
      <c r="BJ16" s="622"/>
      <c r="BK16" s="622"/>
      <c r="BL16" s="622"/>
      <c r="BM16" s="622"/>
      <c r="BN16" s="623"/>
      <c r="BO16" s="659">
        <v>0</v>
      </c>
      <c r="BP16" s="659"/>
      <c r="BQ16" s="659"/>
      <c r="BR16" s="659"/>
      <c r="BS16" s="660" t="s">
        <v>123</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15787</v>
      </c>
      <c r="CS16" s="622"/>
      <c r="CT16" s="622"/>
      <c r="CU16" s="622"/>
      <c r="CV16" s="622"/>
      <c r="CW16" s="622"/>
      <c r="CX16" s="622"/>
      <c r="CY16" s="623"/>
      <c r="CZ16" s="659">
        <v>0.1</v>
      </c>
      <c r="DA16" s="659"/>
      <c r="DB16" s="659"/>
      <c r="DC16" s="659"/>
      <c r="DD16" s="627" t="s">
        <v>123</v>
      </c>
      <c r="DE16" s="622"/>
      <c r="DF16" s="622"/>
      <c r="DG16" s="622"/>
      <c r="DH16" s="622"/>
      <c r="DI16" s="622"/>
      <c r="DJ16" s="622"/>
      <c r="DK16" s="622"/>
      <c r="DL16" s="622"/>
      <c r="DM16" s="622"/>
      <c r="DN16" s="622"/>
      <c r="DO16" s="622"/>
      <c r="DP16" s="623"/>
      <c r="DQ16" s="627">
        <v>12666</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157940</v>
      </c>
      <c r="S17" s="622"/>
      <c r="T17" s="622"/>
      <c r="U17" s="622"/>
      <c r="V17" s="622"/>
      <c r="W17" s="622"/>
      <c r="X17" s="622"/>
      <c r="Y17" s="623"/>
      <c r="Z17" s="659">
        <v>0.7</v>
      </c>
      <c r="AA17" s="659"/>
      <c r="AB17" s="659"/>
      <c r="AC17" s="659"/>
      <c r="AD17" s="660">
        <v>157940</v>
      </c>
      <c r="AE17" s="660"/>
      <c r="AF17" s="660"/>
      <c r="AG17" s="660"/>
      <c r="AH17" s="660"/>
      <c r="AI17" s="660"/>
      <c r="AJ17" s="660"/>
      <c r="AK17" s="660"/>
      <c r="AL17" s="624">
        <v>1.2</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59" t="s">
        <v>123</v>
      </c>
      <c r="BP17" s="659"/>
      <c r="BQ17" s="659"/>
      <c r="BR17" s="659"/>
      <c r="BS17" s="660" t="s">
        <v>123</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2119475</v>
      </c>
      <c r="CS17" s="622"/>
      <c r="CT17" s="622"/>
      <c r="CU17" s="622"/>
      <c r="CV17" s="622"/>
      <c r="CW17" s="622"/>
      <c r="CX17" s="622"/>
      <c r="CY17" s="623"/>
      <c r="CZ17" s="659">
        <v>9.6999999999999993</v>
      </c>
      <c r="DA17" s="659"/>
      <c r="DB17" s="659"/>
      <c r="DC17" s="659"/>
      <c r="DD17" s="627" t="s">
        <v>123</v>
      </c>
      <c r="DE17" s="622"/>
      <c r="DF17" s="622"/>
      <c r="DG17" s="622"/>
      <c r="DH17" s="622"/>
      <c r="DI17" s="622"/>
      <c r="DJ17" s="622"/>
      <c r="DK17" s="622"/>
      <c r="DL17" s="622"/>
      <c r="DM17" s="622"/>
      <c r="DN17" s="622"/>
      <c r="DO17" s="622"/>
      <c r="DP17" s="623"/>
      <c r="DQ17" s="627">
        <v>2105248</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19341</v>
      </c>
      <c r="S18" s="622"/>
      <c r="T18" s="622"/>
      <c r="U18" s="622"/>
      <c r="V18" s="622"/>
      <c r="W18" s="622"/>
      <c r="X18" s="622"/>
      <c r="Y18" s="623"/>
      <c r="Z18" s="659">
        <v>0.1</v>
      </c>
      <c r="AA18" s="659"/>
      <c r="AB18" s="659"/>
      <c r="AC18" s="659"/>
      <c r="AD18" s="660">
        <v>19341</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59" t="s">
        <v>123</v>
      </c>
      <c r="BP18" s="659"/>
      <c r="BQ18" s="659"/>
      <c r="BR18" s="659"/>
      <c r="BS18" s="660" t="s">
        <v>123</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123</v>
      </c>
      <c r="CS18" s="622"/>
      <c r="CT18" s="622"/>
      <c r="CU18" s="622"/>
      <c r="CV18" s="622"/>
      <c r="CW18" s="622"/>
      <c r="CX18" s="622"/>
      <c r="CY18" s="623"/>
      <c r="CZ18" s="659" t="s">
        <v>123</v>
      </c>
      <c r="DA18" s="659"/>
      <c r="DB18" s="659"/>
      <c r="DC18" s="659"/>
      <c r="DD18" s="627" t="s">
        <v>123</v>
      </c>
      <c r="DE18" s="622"/>
      <c r="DF18" s="622"/>
      <c r="DG18" s="622"/>
      <c r="DH18" s="622"/>
      <c r="DI18" s="622"/>
      <c r="DJ18" s="622"/>
      <c r="DK18" s="622"/>
      <c r="DL18" s="622"/>
      <c r="DM18" s="622"/>
      <c r="DN18" s="622"/>
      <c r="DO18" s="622"/>
      <c r="DP18" s="623"/>
      <c r="DQ18" s="627" t="s">
        <v>123</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123006</v>
      </c>
      <c r="S19" s="622"/>
      <c r="T19" s="622"/>
      <c r="U19" s="622"/>
      <c r="V19" s="622"/>
      <c r="W19" s="622"/>
      <c r="X19" s="622"/>
      <c r="Y19" s="623"/>
      <c r="Z19" s="659">
        <v>0.5</v>
      </c>
      <c r="AA19" s="659"/>
      <c r="AB19" s="659"/>
      <c r="AC19" s="659"/>
      <c r="AD19" s="660">
        <v>123006</v>
      </c>
      <c r="AE19" s="660"/>
      <c r="AF19" s="660"/>
      <c r="AG19" s="660"/>
      <c r="AH19" s="660"/>
      <c r="AI19" s="660"/>
      <c r="AJ19" s="660"/>
      <c r="AK19" s="660"/>
      <c r="AL19" s="624">
        <v>0.9</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165134</v>
      </c>
      <c r="BH19" s="622"/>
      <c r="BI19" s="622"/>
      <c r="BJ19" s="622"/>
      <c r="BK19" s="622"/>
      <c r="BL19" s="622"/>
      <c r="BM19" s="622"/>
      <c r="BN19" s="623"/>
      <c r="BO19" s="659">
        <v>3.2</v>
      </c>
      <c r="BP19" s="659"/>
      <c r="BQ19" s="659"/>
      <c r="BR19" s="659"/>
      <c r="BS19" s="660" t="s">
        <v>123</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123</v>
      </c>
      <c r="CS19" s="622"/>
      <c r="CT19" s="622"/>
      <c r="CU19" s="622"/>
      <c r="CV19" s="622"/>
      <c r="CW19" s="622"/>
      <c r="CX19" s="622"/>
      <c r="CY19" s="623"/>
      <c r="CZ19" s="659" t="s">
        <v>123</v>
      </c>
      <c r="DA19" s="659"/>
      <c r="DB19" s="659"/>
      <c r="DC19" s="659"/>
      <c r="DD19" s="627" t="s">
        <v>123</v>
      </c>
      <c r="DE19" s="622"/>
      <c r="DF19" s="622"/>
      <c r="DG19" s="622"/>
      <c r="DH19" s="622"/>
      <c r="DI19" s="622"/>
      <c r="DJ19" s="622"/>
      <c r="DK19" s="622"/>
      <c r="DL19" s="622"/>
      <c r="DM19" s="622"/>
      <c r="DN19" s="622"/>
      <c r="DO19" s="622"/>
      <c r="DP19" s="623"/>
      <c r="DQ19" s="627" t="s">
        <v>123</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15593</v>
      </c>
      <c r="S20" s="622"/>
      <c r="T20" s="622"/>
      <c r="U20" s="622"/>
      <c r="V20" s="622"/>
      <c r="W20" s="622"/>
      <c r="X20" s="622"/>
      <c r="Y20" s="623"/>
      <c r="Z20" s="659">
        <v>0.1</v>
      </c>
      <c r="AA20" s="659"/>
      <c r="AB20" s="659"/>
      <c r="AC20" s="659"/>
      <c r="AD20" s="660">
        <v>15593</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165134</v>
      </c>
      <c r="BH20" s="622"/>
      <c r="BI20" s="622"/>
      <c r="BJ20" s="622"/>
      <c r="BK20" s="622"/>
      <c r="BL20" s="622"/>
      <c r="BM20" s="622"/>
      <c r="BN20" s="623"/>
      <c r="BO20" s="659">
        <v>3.2</v>
      </c>
      <c r="BP20" s="659"/>
      <c r="BQ20" s="659"/>
      <c r="BR20" s="659"/>
      <c r="BS20" s="660" t="s">
        <v>123</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21806488</v>
      </c>
      <c r="CS20" s="622"/>
      <c r="CT20" s="622"/>
      <c r="CU20" s="622"/>
      <c r="CV20" s="622"/>
      <c r="CW20" s="622"/>
      <c r="CX20" s="622"/>
      <c r="CY20" s="623"/>
      <c r="CZ20" s="659">
        <v>100</v>
      </c>
      <c r="DA20" s="659"/>
      <c r="DB20" s="659"/>
      <c r="DC20" s="659"/>
      <c r="DD20" s="627">
        <v>3417854</v>
      </c>
      <c r="DE20" s="622"/>
      <c r="DF20" s="622"/>
      <c r="DG20" s="622"/>
      <c r="DH20" s="622"/>
      <c r="DI20" s="622"/>
      <c r="DJ20" s="622"/>
      <c r="DK20" s="622"/>
      <c r="DL20" s="622"/>
      <c r="DM20" s="622"/>
      <c r="DN20" s="622"/>
      <c r="DO20" s="622"/>
      <c r="DP20" s="623"/>
      <c r="DQ20" s="627">
        <v>14573192</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7676638</v>
      </c>
      <c r="S21" s="622"/>
      <c r="T21" s="622"/>
      <c r="U21" s="622"/>
      <c r="V21" s="622"/>
      <c r="W21" s="622"/>
      <c r="X21" s="622"/>
      <c r="Y21" s="623"/>
      <c r="Z21" s="659">
        <v>32</v>
      </c>
      <c r="AA21" s="659"/>
      <c r="AB21" s="659"/>
      <c r="AC21" s="659"/>
      <c r="AD21" s="660">
        <v>6554877</v>
      </c>
      <c r="AE21" s="660"/>
      <c r="AF21" s="660"/>
      <c r="AG21" s="660"/>
      <c r="AH21" s="660"/>
      <c r="AI21" s="660"/>
      <c r="AJ21" s="660"/>
      <c r="AK21" s="660"/>
      <c r="AL21" s="624">
        <v>50.6</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123</v>
      </c>
      <c r="BH21" s="622"/>
      <c r="BI21" s="622"/>
      <c r="BJ21" s="622"/>
      <c r="BK21" s="622"/>
      <c r="BL21" s="622"/>
      <c r="BM21" s="622"/>
      <c r="BN21" s="623"/>
      <c r="BO21" s="659" t="s">
        <v>123</v>
      </c>
      <c r="BP21" s="659"/>
      <c r="BQ21" s="659"/>
      <c r="BR21" s="659"/>
      <c r="BS21" s="660" t="s">
        <v>123</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6554877</v>
      </c>
      <c r="S22" s="622"/>
      <c r="T22" s="622"/>
      <c r="U22" s="622"/>
      <c r="V22" s="622"/>
      <c r="W22" s="622"/>
      <c r="X22" s="622"/>
      <c r="Y22" s="623"/>
      <c r="Z22" s="659">
        <v>27.3</v>
      </c>
      <c r="AA22" s="659"/>
      <c r="AB22" s="659"/>
      <c r="AC22" s="659"/>
      <c r="AD22" s="660">
        <v>6554877</v>
      </c>
      <c r="AE22" s="660"/>
      <c r="AF22" s="660"/>
      <c r="AG22" s="660"/>
      <c r="AH22" s="660"/>
      <c r="AI22" s="660"/>
      <c r="AJ22" s="660"/>
      <c r="AK22" s="660"/>
      <c r="AL22" s="624">
        <v>50.6</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123</v>
      </c>
      <c r="BH22" s="622"/>
      <c r="BI22" s="622"/>
      <c r="BJ22" s="622"/>
      <c r="BK22" s="622"/>
      <c r="BL22" s="622"/>
      <c r="BM22" s="622"/>
      <c r="BN22" s="623"/>
      <c r="BO22" s="659" t="s">
        <v>123</v>
      </c>
      <c r="BP22" s="659"/>
      <c r="BQ22" s="659"/>
      <c r="BR22" s="659"/>
      <c r="BS22" s="660" t="s">
        <v>123</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1121761</v>
      </c>
      <c r="S23" s="622"/>
      <c r="T23" s="622"/>
      <c r="U23" s="622"/>
      <c r="V23" s="622"/>
      <c r="W23" s="622"/>
      <c r="X23" s="622"/>
      <c r="Y23" s="623"/>
      <c r="Z23" s="659">
        <v>4.7</v>
      </c>
      <c r="AA23" s="659"/>
      <c r="AB23" s="659"/>
      <c r="AC23" s="659"/>
      <c r="AD23" s="660" t="s">
        <v>123</v>
      </c>
      <c r="AE23" s="660"/>
      <c r="AF23" s="660"/>
      <c r="AG23" s="660"/>
      <c r="AH23" s="660"/>
      <c r="AI23" s="660"/>
      <c r="AJ23" s="660"/>
      <c r="AK23" s="660"/>
      <c r="AL23" s="624" t="s">
        <v>123</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165134</v>
      </c>
      <c r="BH23" s="622"/>
      <c r="BI23" s="622"/>
      <c r="BJ23" s="622"/>
      <c r="BK23" s="622"/>
      <c r="BL23" s="622"/>
      <c r="BM23" s="622"/>
      <c r="BN23" s="623"/>
      <c r="BO23" s="659">
        <v>3.2</v>
      </c>
      <c r="BP23" s="659"/>
      <c r="BQ23" s="659"/>
      <c r="BR23" s="659"/>
      <c r="BS23" s="660" t="s">
        <v>123</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123</v>
      </c>
      <c r="S24" s="622"/>
      <c r="T24" s="622"/>
      <c r="U24" s="622"/>
      <c r="V24" s="622"/>
      <c r="W24" s="622"/>
      <c r="X24" s="622"/>
      <c r="Y24" s="623"/>
      <c r="Z24" s="659" t="s">
        <v>123</v>
      </c>
      <c r="AA24" s="659"/>
      <c r="AB24" s="659"/>
      <c r="AC24" s="659"/>
      <c r="AD24" s="660" t="s">
        <v>123</v>
      </c>
      <c r="AE24" s="660"/>
      <c r="AF24" s="660"/>
      <c r="AG24" s="660"/>
      <c r="AH24" s="660"/>
      <c r="AI24" s="660"/>
      <c r="AJ24" s="660"/>
      <c r="AK24" s="660"/>
      <c r="AL24" s="624" t="s">
        <v>123</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123</v>
      </c>
      <c r="BH24" s="622"/>
      <c r="BI24" s="622"/>
      <c r="BJ24" s="622"/>
      <c r="BK24" s="622"/>
      <c r="BL24" s="622"/>
      <c r="BM24" s="622"/>
      <c r="BN24" s="623"/>
      <c r="BO24" s="659" t="s">
        <v>123</v>
      </c>
      <c r="BP24" s="659"/>
      <c r="BQ24" s="659"/>
      <c r="BR24" s="659"/>
      <c r="BS24" s="660" t="s">
        <v>123</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8592670</v>
      </c>
      <c r="CS24" s="677"/>
      <c r="CT24" s="677"/>
      <c r="CU24" s="677"/>
      <c r="CV24" s="677"/>
      <c r="CW24" s="677"/>
      <c r="CX24" s="677"/>
      <c r="CY24" s="702"/>
      <c r="CZ24" s="703">
        <v>39.4</v>
      </c>
      <c r="DA24" s="685"/>
      <c r="DB24" s="685"/>
      <c r="DC24" s="705"/>
      <c r="DD24" s="701">
        <v>6782231</v>
      </c>
      <c r="DE24" s="677"/>
      <c r="DF24" s="677"/>
      <c r="DG24" s="677"/>
      <c r="DH24" s="677"/>
      <c r="DI24" s="677"/>
      <c r="DJ24" s="677"/>
      <c r="DK24" s="702"/>
      <c r="DL24" s="701">
        <v>6543350</v>
      </c>
      <c r="DM24" s="677"/>
      <c r="DN24" s="677"/>
      <c r="DO24" s="677"/>
      <c r="DP24" s="677"/>
      <c r="DQ24" s="677"/>
      <c r="DR24" s="677"/>
      <c r="DS24" s="677"/>
      <c r="DT24" s="677"/>
      <c r="DU24" s="677"/>
      <c r="DV24" s="702"/>
      <c r="DW24" s="703">
        <v>50.4</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14194987</v>
      </c>
      <c r="S25" s="622"/>
      <c r="T25" s="622"/>
      <c r="U25" s="622"/>
      <c r="V25" s="622"/>
      <c r="W25" s="622"/>
      <c r="X25" s="622"/>
      <c r="Y25" s="623"/>
      <c r="Z25" s="659">
        <v>59.2</v>
      </c>
      <c r="AA25" s="659"/>
      <c r="AB25" s="659"/>
      <c r="AC25" s="659"/>
      <c r="AD25" s="660">
        <v>12908092</v>
      </c>
      <c r="AE25" s="660"/>
      <c r="AF25" s="660"/>
      <c r="AG25" s="660"/>
      <c r="AH25" s="660"/>
      <c r="AI25" s="660"/>
      <c r="AJ25" s="660"/>
      <c r="AK25" s="660"/>
      <c r="AL25" s="624">
        <v>99.6</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123</v>
      </c>
      <c r="BH25" s="622"/>
      <c r="BI25" s="622"/>
      <c r="BJ25" s="622"/>
      <c r="BK25" s="622"/>
      <c r="BL25" s="622"/>
      <c r="BM25" s="622"/>
      <c r="BN25" s="623"/>
      <c r="BO25" s="659" t="s">
        <v>123</v>
      </c>
      <c r="BP25" s="659"/>
      <c r="BQ25" s="659"/>
      <c r="BR25" s="659"/>
      <c r="BS25" s="660" t="s">
        <v>123</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4246398</v>
      </c>
      <c r="CS25" s="634"/>
      <c r="CT25" s="634"/>
      <c r="CU25" s="634"/>
      <c r="CV25" s="634"/>
      <c r="CW25" s="634"/>
      <c r="CX25" s="634"/>
      <c r="CY25" s="635"/>
      <c r="CZ25" s="624">
        <v>19.5</v>
      </c>
      <c r="DA25" s="636"/>
      <c r="DB25" s="636"/>
      <c r="DC25" s="637"/>
      <c r="DD25" s="627">
        <v>3993656</v>
      </c>
      <c r="DE25" s="634"/>
      <c r="DF25" s="634"/>
      <c r="DG25" s="634"/>
      <c r="DH25" s="634"/>
      <c r="DI25" s="634"/>
      <c r="DJ25" s="634"/>
      <c r="DK25" s="635"/>
      <c r="DL25" s="627">
        <v>3758426</v>
      </c>
      <c r="DM25" s="634"/>
      <c r="DN25" s="634"/>
      <c r="DO25" s="634"/>
      <c r="DP25" s="634"/>
      <c r="DQ25" s="634"/>
      <c r="DR25" s="634"/>
      <c r="DS25" s="634"/>
      <c r="DT25" s="634"/>
      <c r="DU25" s="634"/>
      <c r="DV25" s="635"/>
      <c r="DW25" s="624">
        <v>28.9</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1727</v>
      </c>
      <c r="S26" s="622"/>
      <c r="T26" s="622"/>
      <c r="U26" s="622"/>
      <c r="V26" s="622"/>
      <c r="W26" s="622"/>
      <c r="X26" s="622"/>
      <c r="Y26" s="623"/>
      <c r="Z26" s="659">
        <v>0</v>
      </c>
      <c r="AA26" s="659"/>
      <c r="AB26" s="659"/>
      <c r="AC26" s="659"/>
      <c r="AD26" s="660">
        <v>1727</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123</v>
      </c>
      <c r="BH26" s="622"/>
      <c r="BI26" s="622"/>
      <c r="BJ26" s="622"/>
      <c r="BK26" s="622"/>
      <c r="BL26" s="622"/>
      <c r="BM26" s="622"/>
      <c r="BN26" s="623"/>
      <c r="BO26" s="659" t="s">
        <v>123</v>
      </c>
      <c r="BP26" s="659"/>
      <c r="BQ26" s="659"/>
      <c r="BR26" s="659"/>
      <c r="BS26" s="660" t="s">
        <v>123</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2380507</v>
      </c>
      <c r="CS26" s="622"/>
      <c r="CT26" s="622"/>
      <c r="CU26" s="622"/>
      <c r="CV26" s="622"/>
      <c r="CW26" s="622"/>
      <c r="CX26" s="622"/>
      <c r="CY26" s="623"/>
      <c r="CZ26" s="624">
        <v>10.9</v>
      </c>
      <c r="DA26" s="636"/>
      <c r="DB26" s="636"/>
      <c r="DC26" s="637"/>
      <c r="DD26" s="627">
        <v>2228913</v>
      </c>
      <c r="DE26" s="622"/>
      <c r="DF26" s="622"/>
      <c r="DG26" s="622"/>
      <c r="DH26" s="622"/>
      <c r="DI26" s="622"/>
      <c r="DJ26" s="622"/>
      <c r="DK26" s="623"/>
      <c r="DL26" s="627" t="s">
        <v>123</v>
      </c>
      <c r="DM26" s="622"/>
      <c r="DN26" s="622"/>
      <c r="DO26" s="622"/>
      <c r="DP26" s="622"/>
      <c r="DQ26" s="622"/>
      <c r="DR26" s="622"/>
      <c r="DS26" s="622"/>
      <c r="DT26" s="622"/>
      <c r="DU26" s="622"/>
      <c r="DV26" s="623"/>
      <c r="DW26" s="624" t="s">
        <v>123</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45398</v>
      </c>
      <c r="S27" s="622"/>
      <c r="T27" s="622"/>
      <c r="U27" s="622"/>
      <c r="V27" s="622"/>
      <c r="W27" s="622"/>
      <c r="X27" s="622"/>
      <c r="Y27" s="623"/>
      <c r="Z27" s="659">
        <v>0.2</v>
      </c>
      <c r="AA27" s="659"/>
      <c r="AB27" s="659"/>
      <c r="AC27" s="659"/>
      <c r="AD27" s="660" t="s">
        <v>123</v>
      </c>
      <c r="AE27" s="660"/>
      <c r="AF27" s="660"/>
      <c r="AG27" s="660"/>
      <c r="AH27" s="660"/>
      <c r="AI27" s="660"/>
      <c r="AJ27" s="660"/>
      <c r="AK27" s="660"/>
      <c r="AL27" s="624" t="s">
        <v>123</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5151866</v>
      </c>
      <c r="BH27" s="622"/>
      <c r="BI27" s="622"/>
      <c r="BJ27" s="622"/>
      <c r="BK27" s="622"/>
      <c r="BL27" s="622"/>
      <c r="BM27" s="622"/>
      <c r="BN27" s="623"/>
      <c r="BO27" s="659">
        <v>100</v>
      </c>
      <c r="BP27" s="659"/>
      <c r="BQ27" s="659"/>
      <c r="BR27" s="659"/>
      <c r="BS27" s="660">
        <v>193712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2226797</v>
      </c>
      <c r="CS27" s="634"/>
      <c r="CT27" s="634"/>
      <c r="CU27" s="634"/>
      <c r="CV27" s="634"/>
      <c r="CW27" s="634"/>
      <c r="CX27" s="634"/>
      <c r="CY27" s="635"/>
      <c r="CZ27" s="624">
        <v>10.199999999999999</v>
      </c>
      <c r="DA27" s="636"/>
      <c r="DB27" s="636"/>
      <c r="DC27" s="637"/>
      <c r="DD27" s="627">
        <v>683327</v>
      </c>
      <c r="DE27" s="634"/>
      <c r="DF27" s="634"/>
      <c r="DG27" s="634"/>
      <c r="DH27" s="634"/>
      <c r="DI27" s="634"/>
      <c r="DJ27" s="634"/>
      <c r="DK27" s="635"/>
      <c r="DL27" s="627">
        <v>679676</v>
      </c>
      <c r="DM27" s="634"/>
      <c r="DN27" s="634"/>
      <c r="DO27" s="634"/>
      <c r="DP27" s="634"/>
      <c r="DQ27" s="634"/>
      <c r="DR27" s="634"/>
      <c r="DS27" s="634"/>
      <c r="DT27" s="634"/>
      <c r="DU27" s="634"/>
      <c r="DV27" s="635"/>
      <c r="DW27" s="624">
        <v>5.2</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121243</v>
      </c>
      <c r="S28" s="622"/>
      <c r="T28" s="622"/>
      <c r="U28" s="622"/>
      <c r="V28" s="622"/>
      <c r="W28" s="622"/>
      <c r="X28" s="622"/>
      <c r="Y28" s="623"/>
      <c r="Z28" s="659">
        <v>0.5</v>
      </c>
      <c r="AA28" s="659"/>
      <c r="AB28" s="659"/>
      <c r="AC28" s="659"/>
      <c r="AD28" s="660">
        <v>26700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2119475</v>
      </c>
      <c r="CS28" s="622"/>
      <c r="CT28" s="622"/>
      <c r="CU28" s="622"/>
      <c r="CV28" s="622"/>
      <c r="CW28" s="622"/>
      <c r="CX28" s="622"/>
      <c r="CY28" s="623"/>
      <c r="CZ28" s="624">
        <v>9.6999999999999993</v>
      </c>
      <c r="DA28" s="636"/>
      <c r="DB28" s="636"/>
      <c r="DC28" s="637"/>
      <c r="DD28" s="627">
        <v>2105248</v>
      </c>
      <c r="DE28" s="622"/>
      <c r="DF28" s="622"/>
      <c r="DG28" s="622"/>
      <c r="DH28" s="622"/>
      <c r="DI28" s="622"/>
      <c r="DJ28" s="622"/>
      <c r="DK28" s="623"/>
      <c r="DL28" s="627">
        <v>2105248</v>
      </c>
      <c r="DM28" s="622"/>
      <c r="DN28" s="622"/>
      <c r="DO28" s="622"/>
      <c r="DP28" s="622"/>
      <c r="DQ28" s="622"/>
      <c r="DR28" s="622"/>
      <c r="DS28" s="622"/>
      <c r="DT28" s="622"/>
      <c r="DU28" s="622"/>
      <c r="DV28" s="623"/>
      <c r="DW28" s="624">
        <v>16.2</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85181</v>
      </c>
      <c r="S29" s="622"/>
      <c r="T29" s="622"/>
      <c r="U29" s="622"/>
      <c r="V29" s="622"/>
      <c r="W29" s="622"/>
      <c r="X29" s="622"/>
      <c r="Y29" s="623"/>
      <c r="Z29" s="659">
        <v>0.4</v>
      </c>
      <c r="AA29" s="659"/>
      <c r="AB29" s="659"/>
      <c r="AC29" s="659"/>
      <c r="AD29" s="660" t="s">
        <v>123</v>
      </c>
      <c r="AE29" s="660"/>
      <c r="AF29" s="660"/>
      <c r="AG29" s="660"/>
      <c r="AH29" s="660"/>
      <c r="AI29" s="660"/>
      <c r="AJ29" s="660"/>
      <c r="AK29" s="660"/>
      <c r="AL29" s="624" t="s">
        <v>123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67</v>
      </c>
      <c r="CG29" s="619"/>
      <c r="CH29" s="619"/>
      <c r="CI29" s="619"/>
      <c r="CJ29" s="619"/>
      <c r="CK29" s="619"/>
      <c r="CL29" s="619"/>
      <c r="CM29" s="619"/>
      <c r="CN29" s="619"/>
      <c r="CO29" s="619"/>
      <c r="CP29" s="619"/>
      <c r="CQ29" s="620"/>
      <c r="CR29" s="621">
        <v>2119475</v>
      </c>
      <c r="CS29" s="634"/>
      <c r="CT29" s="634"/>
      <c r="CU29" s="634"/>
      <c r="CV29" s="634"/>
      <c r="CW29" s="634"/>
      <c r="CX29" s="634"/>
      <c r="CY29" s="635"/>
      <c r="CZ29" s="624">
        <v>9.6999999999999993</v>
      </c>
      <c r="DA29" s="636"/>
      <c r="DB29" s="636"/>
      <c r="DC29" s="637"/>
      <c r="DD29" s="627">
        <v>2105248</v>
      </c>
      <c r="DE29" s="634"/>
      <c r="DF29" s="634"/>
      <c r="DG29" s="634"/>
      <c r="DH29" s="634"/>
      <c r="DI29" s="634"/>
      <c r="DJ29" s="634"/>
      <c r="DK29" s="635"/>
      <c r="DL29" s="627">
        <v>2105248</v>
      </c>
      <c r="DM29" s="634"/>
      <c r="DN29" s="634"/>
      <c r="DO29" s="634"/>
      <c r="DP29" s="634"/>
      <c r="DQ29" s="634"/>
      <c r="DR29" s="634"/>
      <c r="DS29" s="634"/>
      <c r="DT29" s="634"/>
      <c r="DU29" s="634"/>
      <c r="DV29" s="635"/>
      <c r="DW29" s="624">
        <v>16.2</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3002653</v>
      </c>
      <c r="S30" s="622"/>
      <c r="T30" s="622"/>
      <c r="U30" s="622"/>
      <c r="V30" s="622"/>
      <c r="W30" s="622"/>
      <c r="X30" s="622"/>
      <c r="Y30" s="623"/>
      <c r="Z30" s="659">
        <v>12.5</v>
      </c>
      <c r="AA30" s="659"/>
      <c r="AB30" s="659"/>
      <c r="AC30" s="659"/>
      <c r="AD30" s="660" t="s">
        <v>123</v>
      </c>
      <c r="AE30" s="660"/>
      <c r="AF30" s="660"/>
      <c r="AG30" s="660"/>
      <c r="AH30" s="660"/>
      <c r="AI30" s="660"/>
      <c r="AJ30" s="660"/>
      <c r="AK30" s="660"/>
      <c r="AL30" s="624" t="s">
        <v>123</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2075723</v>
      </c>
      <c r="CS30" s="622"/>
      <c r="CT30" s="622"/>
      <c r="CU30" s="622"/>
      <c r="CV30" s="622"/>
      <c r="CW30" s="622"/>
      <c r="CX30" s="622"/>
      <c r="CY30" s="623"/>
      <c r="CZ30" s="624">
        <v>9.5</v>
      </c>
      <c r="DA30" s="636"/>
      <c r="DB30" s="636"/>
      <c r="DC30" s="637"/>
      <c r="DD30" s="627">
        <v>2061496</v>
      </c>
      <c r="DE30" s="622"/>
      <c r="DF30" s="622"/>
      <c r="DG30" s="622"/>
      <c r="DH30" s="622"/>
      <c r="DI30" s="622"/>
      <c r="DJ30" s="622"/>
      <c r="DK30" s="623"/>
      <c r="DL30" s="627">
        <v>2061496</v>
      </c>
      <c r="DM30" s="622"/>
      <c r="DN30" s="622"/>
      <c r="DO30" s="622"/>
      <c r="DP30" s="622"/>
      <c r="DQ30" s="622"/>
      <c r="DR30" s="622"/>
      <c r="DS30" s="622"/>
      <c r="DT30" s="622"/>
      <c r="DU30" s="622"/>
      <c r="DV30" s="623"/>
      <c r="DW30" s="624">
        <v>15.9</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123</v>
      </c>
      <c r="S31" s="622"/>
      <c r="T31" s="622"/>
      <c r="U31" s="622"/>
      <c r="V31" s="622"/>
      <c r="W31" s="622"/>
      <c r="X31" s="622"/>
      <c r="Y31" s="623"/>
      <c r="Z31" s="659" t="s">
        <v>123</v>
      </c>
      <c r="AA31" s="659"/>
      <c r="AB31" s="659"/>
      <c r="AC31" s="659"/>
      <c r="AD31" s="660" t="s">
        <v>123</v>
      </c>
      <c r="AE31" s="660"/>
      <c r="AF31" s="660"/>
      <c r="AG31" s="660"/>
      <c r="AH31" s="660"/>
      <c r="AI31" s="660"/>
      <c r="AJ31" s="660"/>
      <c r="AK31" s="660"/>
      <c r="AL31" s="624" t="s">
        <v>123</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99.3</v>
      </c>
      <c r="BH31" s="684"/>
      <c r="BI31" s="684"/>
      <c r="BJ31" s="684"/>
      <c r="BK31" s="684"/>
      <c r="BL31" s="684"/>
      <c r="BM31" s="685">
        <v>96.7</v>
      </c>
      <c r="BN31" s="684"/>
      <c r="BO31" s="684"/>
      <c r="BP31" s="684"/>
      <c r="BQ31" s="686"/>
      <c r="BR31" s="683">
        <v>99</v>
      </c>
      <c r="BS31" s="684"/>
      <c r="BT31" s="684"/>
      <c r="BU31" s="684"/>
      <c r="BV31" s="684"/>
      <c r="BW31" s="684"/>
      <c r="BX31" s="685">
        <v>95.9</v>
      </c>
      <c r="BY31" s="684"/>
      <c r="BZ31" s="684"/>
      <c r="CA31" s="684"/>
      <c r="CB31" s="686"/>
      <c r="CD31" s="642"/>
      <c r="CE31" s="643"/>
      <c r="CF31" s="618" t="s">
        <v>301</v>
      </c>
      <c r="CG31" s="619"/>
      <c r="CH31" s="619"/>
      <c r="CI31" s="619"/>
      <c r="CJ31" s="619"/>
      <c r="CK31" s="619"/>
      <c r="CL31" s="619"/>
      <c r="CM31" s="619"/>
      <c r="CN31" s="619"/>
      <c r="CO31" s="619"/>
      <c r="CP31" s="619"/>
      <c r="CQ31" s="620"/>
      <c r="CR31" s="621">
        <v>43752</v>
      </c>
      <c r="CS31" s="634"/>
      <c r="CT31" s="634"/>
      <c r="CU31" s="634"/>
      <c r="CV31" s="634"/>
      <c r="CW31" s="634"/>
      <c r="CX31" s="634"/>
      <c r="CY31" s="635"/>
      <c r="CZ31" s="624">
        <v>0.2</v>
      </c>
      <c r="DA31" s="636"/>
      <c r="DB31" s="636"/>
      <c r="DC31" s="637"/>
      <c r="DD31" s="627">
        <v>43752</v>
      </c>
      <c r="DE31" s="634"/>
      <c r="DF31" s="634"/>
      <c r="DG31" s="634"/>
      <c r="DH31" s="634"/>
      <c r="DI31" s="634"/>
      <c r="DJ31" s="634"/>
      <c r="DK31" s="635"/>
      <c r="DL31" s="627">
        <v>43752</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1093186</v>
      </c>
      <c r="S32" s="622"/>
      <c r="T32" s="622"/>
      <c r="U32" s="622"/>
      <c r="V32" s="622"/>
      <c r="W32" s="622"/>
      <c r="X32" s="622"/>
      <c r="Y32" s="623"/>
      <c r="Z32" s="659">
        <v>4.5999999999999996</v>
      </c>
      <c r="AA32" s="659"/>
      <c r="AB32" s="659"/>
      <c r="AC32" s="659"/>
      <c r="AD32" s="660" t="s">
        <v>123</v>
      </c>
      <c r="AE32" s="660"/>
      <c r="AF32" s="660"/>
      <c r="AG32" s="660"/>
      <c r="AH32" s="660"/>
      <c r="AI32" s="660"/>
      <c r="AJ32" s="660"/>
      <c r="AK32" s="660"/>
      <c r="AL32" s="624" t="s">
        <v>123</v>
      </c>
      <c r="AM32" s="625"/>
      <c r="AN32" s="625"/>
      <c r="AO32" s="661"/>
      <c r="AP32" s="662"/>
      <c r="AQ32" s="663"/>
      <c r="AR32" s="663"/>
      <c r="AS32" s="663"/>
      <c r="AT32" s="696"/>
      <c r="AU32" s="202" t="s">
        <v>303</v>
      </c>
      <c r="AX32" s="618" t="s">
        <v>304</v>
      </c>
      <c r="AY32" s="619"/>
      <c r="AZ32" s="619"/>
      <c r="BA32" s="619"/>
      <c r="BB32" s="619"/>
      <c r="BC32" s="619"/>
      <c r="BD32" s="619"/>
      <c r="BE32" s="619"/>
      <c r="BF32" s="620"/>
      <c r="BG32" s="687">
        <v>99.4</v>
      </c>
      <c r="BH32" s="634"/>
      <c r="BI32" s="634"/>
      <c r="BJ32" s="634"/>
      <c r="BK32" s="634"/>
      <c r="BL32" s="634"/>
      <c r="BM32" s="625">
        <v>97.2</v>
      </c>
      <c r="BN32" s="634"/>
      <c r="BO32" s="634"/>
      <c r="BP32" s="634"/>
      <c r="BQ32" s="657"/>
      <c r="BR32" s="687">
        <v>99</v>
      </c>
      <c r="BS32" s="634"/>
      <c r="BT32" s="634"/>
      <c r="BU32" s="634"/>
      <c r="BV32" s="634"/>
      <c r="BW32" s="634"/>
      <c r="BX32" s="625">
        <v>96.6</v>
      </c>
      <c r="BY32" s="634"/>
      <c r="BZ32" s="634"/>
      <c r="CA32" s="634"/>
      <c r="CB32" s="657"/>
      <c r="CD32" s="644"/>
      <c r="CE32" s="645"/>
      <c r="CF32" s="618" t="s">
        <v>305</v>
      </c>
      <c r="CG32" s="619"/>
      <c r="CH32" s="619"/>
      <c r="CI32" s="619"/>
      <c r="CJ32" s="619"/>
      <c r="CK32" s="619"/>
      <c r="CL32" s="619"/>
      <c r="CM32" s="619"/>
      <c r="CN32" s="619"/>
      <c r="CO32" s="619"/>
      <c r="CP32" s="619"/>
      <c r="CQ32" s="620"/>
      <c r="CR32" s="621" t="s">
        <v>123</v>
      </c>
      <c r="CS32" s="622"/>
      <c r="CT32" s="622"/>
      <c r="CU32" s="622"/>
      <c r="CV32" s="622"/>
      <c r="CW32" s="622"/>
      <c r="CX32" s="622"/>
      <c r="CY32" s="623"/>
      <c r="CZ32" s="624" t="s">
        <v>123</v>
      </c>
      <c r="DA32" s="636"/>
      <c r="DB32" s="636"/>
      <c r="DC32" s="637"/>
      <c r="DD32" s="627" t="s">
        <v>123</v>
      </c>
      <c r="DE32" s="622"/>
      <c r="DF32" s="622"/>
      <c r="DG32" s="622"/>
      <c r="DH32" s="622"/>
      <c r="DI32" s="622"/>
      <c r="DJ32" s="622"/>
      <c r="DK32" s="623"/>
      <c r="DL32" s="627" t="s">
        <v>123</v>
      </c>
      <c r="DM32" s="622"/>
      <c r="DN32" s="622"/>
      <c r="DO32" s="622"/>
      <c r="DP32" s="622"/>
      <c r="DQ32" s="622"/>
      <c r="DR32" s="622"/>
      <c r="DS32" s="622"/>
      <c r="DT32" s="622"/>
      <c r="DU32" s="622"/>
      <c r="DV32" s="623"/>
      <c r="DW32" s="624" t="s">
        <v>123</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191680</v>
      </c>
      <c r="S33" s="622"/>
      <c r="T33" s="622"/>
      <c r="U33" s="622"/>
      <c r="V33" s="622"/>
      <c r="W33" s="622"/>
      <c r="X33" s="622"/>
      <c r="Y33" s="623"/>
      <c r="Z33" s="659">
        <v>0.8</v>
      </c>
      <c r="AA33" s="659"/>
      <c r="AB33" s="659"/>
      <c r="AC33" s="659"/>
      <c r="AD33" s="660">
        <v>15226</v>
      </c>
      <c r="AE33" s="660"/>
      <c r="AF33" s="660"/>
      <c r="AG33" s="660"/>
      <c r="AH33" s="660"/>
      <c r="AI33" s="660"/>
      <c r="AJ33" s="660"/>
      <c r="AK33" s="660"/>
      <c r="AL33" s="624">
        <v>0.1</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99.2</v>
      </c>
      <c r="BH33" s="606"/>
      <c r="BI33" s="606"/>
      <c r="BJ33" s="606"/>
      <c r="BK33" s="606"/>
      <c r="BL33" s="606"/>
      <c r="BM33" s="652">
        <v>96.3</v>
      </c>
      <c r="BN33" s="606"/>
      <c r="BO33" s="606"/>
      <c r="BP33" s="606"/>
      <c r="BQ33" s="669"/>
      <c r="BR33" s="682">
        <v>99.1</v>
      </c>
      <c r="BS33" s="606"/>
      <c r="BT33" s="606"/>
      <c r="BU33" s="606"/>
      <c r="BV33" s="606"/>
      <c r="BW33" s="606"/>
      <c r="BX33" s="652">
        <v>95.9</v>
      </c>
      <c r="BY33" s="606"/>
      <c r="BZ33" s="606"/>
      <c r="CA33" s="606"/>
      <c r="CB33" s="669"/>
      <c r="CD33" s="618" t="s">
        <v>308</v>
      </c>
      <c r="CE33" s="619"/>
      <c r="CF33" s="619"/>
      <c r="CG33" s="619"/>
      <c r="CH33" s="619"/>
      <c r="CI33" s="619"/>
      <c r="CJ33" s="619"/>
      <c r="CK33" s="619"/>
      <c r="CL33" s="619"/>
      <c r="CM33" s="619"/>
      <c r="CN33" s="619"/>
      <c r="CO33" s="619"/>
      <c r="CP33" s="619"/>
      <c r="CQ33" s="620"/>
      <c r="CR33" s="621">
        <v>9780177</v>
      </c>
      <c r="CS33" s="634"/>
      <c r="CT33" s="634"/>
      <c r="CU33" s="634"/>
      <c r="CV33" s="634"/>
      <c r="CW33" s="634"/>
      <c r="CX33" s="634"/>
      <c r="CY33" s="635"/>
      <c r="CZ33" s="624">
        <v>44.8</v>
      </c>
      <c r="DA33" s="636"/>
      <c r="DB33" s="636"/>
      <c r="DC33" s="637"/>
      <c r="DD33" s="627">
        <v>7231814</v>
      </c>
      <c r="DE33" s="634"/>
      <c r="DF33" s="634"/>
      <c r="DG33" s="634"/>
      <c r="DH33" s="634"/>
      <c r="DI33" s="634"/>
      <c r="DJ33" s="634"/>
      <c r="DK33" s="635"/>
      <c r="DL33" s="627">
        <v>5041471</v>
      </c>
      <c r="DM33" s="634"/>
      <c r="DN33" s="634"/>
      <c r="DO33" s="634"/>
      <c r="DP33" s="634"/>
      <c r="DQ33" s="634"/>
      <c r="DR33" s="634"/>
      <c r="DS33" s="634"/>
      <c r="DT33" s="634"/>
      <c r="DU33" s="634"/>
      <c r="DV33" s="635"/>
      <c r="DW33" s="624">
        <v>38.799999999999997</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486315</v>
      </c>
      <c r="S34" s="622"/>
      <c r="T34" s="622"/>
      <c r="U34" s="622"/>
      <c r="V34" s="622"/>
      <c r="W34" s="622"/>
      <c r="X34" s="622"/>
      <c r="Y34" s="623"/>
      <c r="Z34" s="659">
        <v>2</v>
      </c>
      <c r="AA34" s="659"/>
      <c r="AB34" s="659"/>
      <c r="AC34" s="659"/>
      <c r="AD34" s="660" t="s">
        <v>123</v>
      </c>
      <c r="AE34" s="660"/>
      <c r="AF34" s="660"/>
      <c r="AG34" s="660"/>
      <c r="AH34" s="660"/>
      <c r="AI34" s="660"/>
      <c r="AJ34" s="660"/>
      <c r="AK34" s="660"/>
      <c r="AL34" s="624" t="s">
        <v>123</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3204279</v>
      </c>
      <c r="CS34" s="622"/>
      <c r="CT34" s="622"/>
      <c r="CU34" s="622"/>
      <c r="CV34" s="622"/>
      <c r="CW34" s="622"/>
      <c r="CX34" s="622"/>
      <c r="CY34" s="623"/>
      <c r="CZ34" s="624">
        <v>14.7</v>
      </c>
      <c r="DA34" s="636"/>
      <c r="DB34" s="636"/>
      <c r="DC34" s="637"/>
      <c r="DD34" s="627">
        <v>1890842</v>
      </c>
      <c r="DE34" s="622"/>
      <c r="DF34" s="622"/>
      <c r="DG34" s="622"/>
      <c r="DH34" s="622"/>
      <c r="DI34" s="622"/>
      <c r="DJ34" s="622"/>
      <c r="DK34" s="623"/>
      <c r="DL34" s="627">
        <v>1538192</v>
      </c>
      <c r="DM34" s="622"/>
      <c r="DN34" s="622"/>
      <c r="DO34" s="622"/>
      <c r="DP34" s="622"/>
      <c r="DQ34" s="622"/>
      <c r="DR34" s="622"/>
      <c r="DS34" s="622"/>
      <c r="DT34" s="622"/>
      <c r="DU34" s="622"/>
      <c r="DV34" s="623"/>
      <c r="DW34" s="624">
        <v>11.8</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1605934</v>
      </c>
      <c r="S35" s="622"/>
      <c r="T35" s="622"/>
      <c r="U35" s="622"/>
      <c r="V35" s="622"/>
      <c r="W35" s="622"/>
      <c r="X35" s="622"/>
      <c r="Y35" s="623"/>
      <c r="Z35" s="659">
        <v>6.7</v>
      </c>
      <c r="AA35" s="659"/>
      <c r="AB35" s="659"/>
      <c r="AC35" s="659"/>
      <c r="AD35" s="660" t="s">
        <v>123</v>
      </c>
      <c r="AE35" s="660"/>
      <c r="AF35" s="660"/>
      <c r="AG35" s="660"/>
      <c r="AH35" s="660"/>
      <c r="AI35" s="660"/>
      <c r="AJ35" s="660"/>
      <c r="AK35" s="660"/>
      <c r="AL35" s="624" t="s">
        <v>123</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157593</v>
      </c>
      <c r="CS35" s="634"/>
      <c r="CT35" s="634"/>
      <c r="CU35" s="634"/>
      <c r="CV35" s="634"/>
      <c r="CW35" s="634"/>
      <c r="CX35" s="634"/>
      <c r="CY35" s="635"/>
      <c r="CZ35" s="624">
        <v>0.7</v>
      </c>
      <c r="DA35" s="636"/>
      <c r="DB35" s="636"/>
      <c r="DC35" s="637"/>
      <c r="DD35" s="627">
        <v>129804</v>
      </c>
      <c r="DE35" s="634"/>
      <c r="DF35" s="634"/>
      <c r="DG35" s="634"/>
      <c r="DH35" s="634"/>
      <c r="DI35" s="634"/>
      <c r="DJ35" s="634"/>
      <c r="DK35" s="635"/>
      <c r="DL35" s="627">
        <v>127370</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1262097</v>
      </c>
      <c r="S36" s="622"/>
      <c r="T36" s="622"/>
      <c r="U36" s="622"/>
      <c r="V36" s="622"/>
      <c r="W36" s="622"/>
      <c r="X36" s="622"/>
      <c r="Y36" s="623"/>
      <c r="Z36" s="659">
        <v>5.3</v>
      </c>
      <c r="AA36" s="659"/>
      <c r="AB36" s="659"/>
      <c r="AC36" s="659"/>
      <c r="AD36" s="660" t="s">
        <v>123</v>
      </c>
      <c r="AE36" s="660"/>
      <c r="AF36" s="660"/>
      <c r="AG36" s="660"/>
      <c r="AH36" s="660"/>
      <c r="AI36" s="660"/>
      <c r="AJ36" s="660"/>
      <c r="AK36" s="660"/>
      <c r="AL36" s="624" t="s">
        <v>123</v>
      </c>
      <c r="AM36" s="625"/>
      <c r="AN36" s="625"/>
      <c r="AO36" s="661"/>
      <c r="AP36" s="210"/>
      <c r="AQ36" s="670" t="s">
        <v>316</v>
      </c>
      <c r="AR36" s="671"/>
      <c r="AS36" s="671"/>
      <c r="AT36" s="671"/>
      <c r="AU36" s="671"/>
      <c r="AV36" s="671"/>
      <c r="AW36" s="671"/>
      <c r="AX36" s="671"/>
      <c r="AY36" s="672"/>
      <c r="AZ36" s="676">
        <v>3610395</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158788</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3677658</v>
      </c>
      <c r="CS36" s="622"/>
      <c r="CT36" s="622"/>
      <c r="CU36" s="622"/>
      <c r="CV36" s="622"/>
      <c r="CW36" s="622"/>
      <c r="CX36" s="622"/>
      <c r="CY36" s="623"/>
      <c r="CZ36" s="624">
        <v>16.899999999999999</v>
      </c>
      <c r="DA36" s="636"/>
      <c r="DB36" s="636"/>
      <c r="DC36" s="637"/>
      <c r="DD36" s="627">
        <v>3241472</v>
      </c>
      <c r="DE36" s="622"/>
      <c r="DF36" s="622"/>
      <c r="DG36" s="622"/>
      <c r="DH36" s="622"/>
      <c r="DI36" s="622"/>
      <c r="DJ36" s="622"/>
      <c r="DK36" s="623"/>
      <c r="DL36" s="627">
        <v>2015203</v>
      </c>
      <c r="DM36" s="622"/>
      <c r="DN36" s="622"/>
      <c r="DO36" s="622"/>
      <c r="DP36" s="622"/>
      <c r="DQ36" s="622"/>
      <c r="DR36" s="622"/>
      <c r="DS36" s="622"/>
      <c r="DT36" s="622"/>
      <c r="DU36" s="622"/>
      <c r="DV36" s="623"/>
      <c r="DW36" s="624">
        <v>15.5</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441598</v>
      </c>
      <c r="S37" s="622"/>
      <c r="T37" s="622"/>
      <c r="U37" s="622"/>
      <c r="V37" s="622"/>
      <c r="W37" s="622"/>
      <c r="X37" s="622"/>
      <c r="Y37" s="623"/>
      <c r="Z37" s="659">
        <v>1.8</v>
      </c>
      <c r="AA37" s="659"/>
      <c r="AB37" s="659"/>
      <c r="AC37" s="659"/>
      <c r="AD37" s="660">
        <v>2223</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1087539</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92317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758344</v>
      </c>
      <c r="CS37" s="634"/>
      <c r="CT37" s="634"/>
      <c r="CU37" s="634"/>
      <c r="CV37" s="634"/>
      <c r="CW37" s="634"/>
      <c r="CX37" s="634"/>
      <c r="CY37" s="635"/>
      <c r="CZ37" s="624">
        <v>3.5</v>
      </c>
      <c r="DA37" s="636"/>
      <c r="DB37" s="636"/>
      <c r="DC37" s="637"/>
      <c r="DD37" s="627">
        <v>614441</v>
      </c>
      <c r="DE37" s="634"/>
      <c r="DF37" s="634"/>
      <c r="DG37" s="634"/>
      <c r="DH37" s="634"/>
      <c r="DI37" s="634"/>
      <c r="DJ37" s="634"/>
      <c r="DK37" s="635"/>
      <c r="DL37" s="627">
        <v>584326</v>
      </c>
      <c r="DM37" s="634"/>
      <c r="DN37" s="634"/>
      <c r="DO37" s="634"/>
      <c r="DP37" s="634"/>
      <c r="DQ37" s="634"/>
      <c r="DR37" s="634"/>
      <c r="DS37" s="634"/>
      <c r="DT37" s="634"/>
      <c r="DU37" s="634"/>
      <c r="DV37" s="635"/>
      <c r="DW37" s="624">
        <v>4.5</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1447419</v>
      </c>
      <c r="S38" s="622"/>
      <c r="T38" s="622"/>
      <c r="U38" s="622"/>
      <c r="V38" s="622"/>
      <c r="W38" s="622"/>
      <c r="X38" s="622"/>
      <c r="Y38" s="623"/>
      <c r="Z38" s="659">
        <v>6</v>
      </c>
      <c r="AA38" s="659"/>
      <c r="AB38" s="659"/>
      <c r="AC38" s="659"/>
      <c r="AD38" s="660" t="s">
        <v>123</v>
      </c>
      <c r="AE38" s="660"/>
      <c r="AF38" s="660"/>
      <c r="AG38" s="660"/>
      <c r="AH38" s="660"/>
      <c r="AI38" s="660"/>
      <c r="AJ38" s="660"/>
      <c r="AK38" s="660"/>
      <c r="AL38" s="624" t="s">
        <v>123</v>
      </c>
      <c r="AM38" s="625"/>
      <c r="AN38" s="625"/>
      <c r="AO38" s="661"/>
      <c r="AQ38" s="654" t="s">
        <v>324</v>
      </c>
      <c r="AR38" s="655"/>
      <c r="AS38" s="655"/>
      <c r="AT38" s="655"/>
      <c r="AU38" s="655"/>
      <c r="AV38" s="655"/>
      <c r="AW38" s="655"/>
      <c r="AX38" s="655"/>
      <c r="AY38" s="656"/>
      <c r="AZ38" s="621">
        <v>525998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4284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1979749</v>
      </c>
      <c r="CS38" s="622"/>
      <c r="CT38" s="622"/>
      <c r="CU38" s="622"/>
      <c r="CV38" s="622"/>
      <c r="CW38" s="622"/>
      <c r="CX38" s="622"/>
      <c r="CY38" s="623"/>
      <c r="CZ38" s="624">
        <v>9.1</v>
      </c>
      <c r="DA38" s="636"/>
      <c r="DB38" s="636"/>
      <c r="DC38" s="637"/>
      <c r="DD38" s="627">
        <v>1471955</v>
      </c>
      <c r="DE38" s="622"/>
      <c r="DF38" s="622"/>
      <c r="DG38" s="622"/>
      <c r="DH38" s="622"/>
      <c r="DI38" s="622"/>
      <c r="DJ38" s="622"/>
      <c r="DK38" s="623"/>
      <c r="DL38" s="627">
        <v>1360706</v>
      </c>
      <c r="DM38" s="622"/>
      <c r="DN38" s="622"/>
      <c r="DO38" s="622"/>
      <c r="DP38" s="622"/>
      <c r="DQ38" s="622"/>
      <c r="DR38" s="622"/>
      <c r="DS38" s="622"/>
      <c r="DT38" s="622"/>
      <c r="DU38" s="622"/>
      <c r="DV38" s="623"/>
      <c r="DW38" s="624">
        <v>10.5</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123</v>
      </c>
      <c r="S39" s="622"/>
      <c r="T39" s="622"/>
      <c r="U39" s="622"/>
      <c r="V39" s="622"/>
      <c r="W39" s="622"/>
      <c r="X39" s="622"/>
      <c r="Y39" s="623"/>
      <c r="Z39" s="659" t="s">
        <v>123</v>
      </c>
      <c r="AA39" s="659"/>
      <c r="AB39" s="659"/>
      <c r="AC39" s="659"/>
      <c r="AD39" s="660" t="s">
        <v>123</v>
      </c>
      <c r="AE39" s="660"/>
      <c r="AF39" s="660"/>
      <c r="AG39" s="660"/>
      <c r="AH39" s="660"/>
      <c r="AI39" s="660"/>
      <c r="AJ39" s="660"/>
      <c r="AK39" s="660"/>
      <c r="AL39" s="624" t="s">
        <v>123</v>
      </c>
      <c r="AM39" s="625"/>
      <c r="AN39" s="625"/>
      <c r="AO39" s="661"/>
      <c r="AQ39" s="654" t="s">
        <v>328</v>
      </c>
      <c r="AR39" s="655"/>
      <c r="AS39" s="655"/>
      <c r="AT39" s="655"/>
      <c r="AU39" s="655"/>
      <c r="AV39" s="655"/>
      <c r="AW39" s="655"/>
      <c r="AX39" s="655"/>
      <c r="AY39" s="656"/>
      <c r="AZ39" s="621">
        <v>73177</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6091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415694</v>
      </c>
      <c r="CS39" s="634"/>
      <c r="CT39" s="634"/>
      <c r="CU39" s="634"/>
      <c r="CV39" s="634"/>
      <c r="CW39" s="634"/>
      <c r="CX39" s="634"/>
      <c r="CY39" s="635"/>
      <c r="CZ39" s="624">
        <v>1.9</v>
      </c>
      <c r="DA39" s="636"/>
      <c r="DB39" s="636"/>
      <c r="DC39" s="637"/>
      <c r="DD39" s="627">
        <v>211683</v>
      </c>
      <c r="DE39" s="634"/>
      <c r="DF39" s="634"/>
      <c r="DG39" s="634"/>
      <c r="DH39" s="634"/>
      <c r="DI39" s="634"/>
      <c r="DJ39" s="634"/>
      <c r="DK39" s="635"/>
      <c r="DL39" s="627" t="s">
        <v>123</v>
      </c>
      <c r="DM39" s="634"/>
      <c r="DN39" s="634"/>
      <c r="DO39" s="634"/>
      <c r="DP39" s="634"/>
      <c r="DQ39" s="634"/>
      <c r="DR39" s="634"/>
      <c r="DS39" s="634"/>
      <c r="DT39" s="634"/>
      <c r="DU39" s="634"/>
      <c r="DV39" s="635"/>
      <c r="DW39" s="624" t="s">
        <v>123</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35819</v>
      </c>
      <c r="S40" s="622"/>
      <c r="T40" s="622"/>
      <c r="U40" s="622"/>
      <c r="V40" s="622"/>
      <c r="W40" s="622"/>
      <c r="X40" s="622"/>
      <c r="Y40" s="623"/>
      <c r="Z40" s="659">
        <v>0.1</v>
      </c>
      <c r="AA40" s="659"/>
      <c r="AB40" s="659"/>
      <c r="AC40" s="659"/>
      <c r="AD40" s="660" t="s">
        <v>123</v>
      </c>
      <c r="AE40" s="660"/>
      <c r="AF40" s="660"/>
      <c r="AG40" s="660"/>
      <c r="AH40" s="660"/>
      <c r="AI40" s="660"/>
      <c r="AJ40" s="660"/>
      <c r="AK40" s="660"/>
      <c r="AL40" s="624" t="s">
        <v>123</v>
      </c>
      <c r="AM40" s="625"/>
      <c r="AN40" s="625"/>
      <c r="AO40" s="661"/>
      <c r="AQ40" s="654" t="s">
        <v>332</v>
      </c>
      <c r="AR40" s="655"/>
      <c r="AS40" s="655"/>
      <c r="AT40" s="655"/>
      <c r="AU40" s="655"/>
      <c r="AV40" s="655"/>
      <c r="AW40" s="655"/>
      <c r="AX40" s="655"/>
      <c r="AY40" s="656"/>
      <c r="AZ40" s="621">
        <v>32479</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345204</v>
      </c>
      <c r="CS40" s="622"/>
      <c r="CT40" s="622"/>
      <c r="CU40" s="622"/>
      <c r="CV40" s="622"/>
      <c r="CW40" s="622"/>
      <c r="CX40" s="622"/>
      <c r="CY40" s="623"/>
      <c r="CZ40" s="624">
        <v>1.6</v>
      </c>
      <c r="DA40" s="636"/>
      <c r="DB40" s="636"/>
      <c r="DC40" s="637"/>
      <c r="DD40" s="627">
        <v>286058</v>
      </c>
      <c r="DE40" s="622"/>
      <c r="DF40" s="622"/>
      <c r="DG40" s="622"/>
      <c r="DH40" s="622"/>
      <c r="DI40" s="622"/>
      <c r="DJ40" s="622"/>
      <c r="DK40" s="623"/>
      <c r="DL40" s="627" t="s">
        <v>123</v>
      </c>
      <c r="DM40" s="622"/>
      <c r="DN40" s="622"/>
      <c r="DO40" s="622"/>
      <c r="DP40" s="622"/>
      <c r="DQ40" s="622"/>
      <c r="DR40" s="622"/>
      <c r="DS40" s="622"/>
      <c r="DT40" s="622"/>
      <c r="DU40" s="622"/>
      <c r="DV40" s="623"/>
      <c r="DW40" s="624" t="s">
        <v>123</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23979418</v>
      </c>
      <c r="S41" s="646"/>
      <c r="T41" s="646"/>
      <c r="U41" s="646"/>
      <c r="V41" s="646"/>
      <c r="W41" s="646"/>
      <c r="X41" s="646"/>
      <c r="Y41" s="649"/>
      <c r="Z41" s="650">
        <v>100</v>
      </c>
      <c r="AA41" s="650"/>
      <c r="AB41" s="650"/>
      <c r="AC41" s="650"/>
      <c r="AD41" s="651">
        <v>12953968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345970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123</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123</v>
      </c>
      <c r="CS41" s="634"/>
      <c r="CT41" s="634"/>
      <c r="CU41" s="634"/>
      <c r="CV41" s="634"/>
      <c r="CW41" s="634"/>
      <c r="CX41" s="634"/>
      <c r="CY41" s="635"/>
      <c r="CZ41" s="624" t="s">
        <v>123</v>
      </c>
      <c r="DA41" s="636"/>
      <c r="DB41" s="636"/>
      <c r="DC41" s="637"/>
      <c r="DD41" s="627" t="s">
        <v>123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1545232</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449</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3433641</v>
      </c>
      <c r="CS42" s="634"/>
      <c r="CT42" s="634"/>
      <c r="CU42" s="634"/>
      <c r="CV42" s="634"/>
      <c r="CW42" s="634"/>
      <c r="CX42" s="634"/>
      <c r="CY42" s="635"/>
      <c r="CZ42" s="624">
        <v>15.7</v>
      </c>
      <c r="DA42" s="636"/>
      <c r="DB42" s="636"/>
      <c r="DC42" s="637"/>
      <c r="DD42" s="627">
        <v>559147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114342</v>
      </c>
      <c r="CS43" s="634"/>
      <c r="CT43" s="634"/>
      <c r="CU43" s="634"/>
      <c r="CV43" s="634"/>
      <c r="CW43" s="634"/>
      <c r="CX43" s="634"/>
      <c r="CY43" s="635"/>
      <c r="CZ43" s="624">
        <v>0.5</v>
      </c>
      <c r="DA43" s="636"/>
      <c r="DB43" s="636"/>
      <c r="DC43" s="637"/>
      <c r="DD43" s="627">
        <v>100276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3417854</v>
      </c>
      <c r="CS44" s="622"/>
      <c r="CT44" s="622"/>
      <c r="CU44" s="622"/>
      <c r="CV44" s="622"/>
      <c r="CW44" s="622"/>
      <c r="CX44" s="622"/>
      <c r="CY44" s="623"/>
      <c r="CZ44" s="624">
        <v>15.7</v>
      </c>
      <c r="DA44" s="625"/>
      <c r="DB44" s="625"/>
      <c r="DC44" s="626"/>
      <c r="DD44" s="627">
        <v>546481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1224904</v>
      </c>
      <c r="CS45" s="634"/>
      <c r="CT45" s="634"/>
      <c r="CU45" s="634"/>
      <c r="CV45" s="634"/>
      <c r="CW45" s="634"/>
      <c r="CX45" s="634"/>
      <c r="CY45" s="635"/>
      <c r="CZ45" s="624">
        <v>5.6</v>
      </c>
      <c r="DA45" s="636"/>
      <c r="DB45" s="636"/>
      <c r="DC45" s="637"/>
      <c r="DD45" s="627">
        <v>90843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2116262</v>
      </c>
      <c r="CS46" s="622"/>
      <c r="CT46" s="622"/>
      <c r="CU46" s="622"/>
      <c r="CV46" s="622"/>
      <c r="CW46" s="622"/>
      <c r="CX46" s="622"/>
      <c r="CY46" s="623"/>
      <c r="CZ46" s="624">
        <v>9.6999999999999993</v>
      </c>
      <c r="DA46" s="625"/>
      <c r="DB46" s="625"/>
      <c r="DC46" s="626"/>
      <c r="DD46" s="627">
        <v>392933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15787</v>
      </c>
      <c r="CS47" s="634"/>
      <c r="CT47" s="634"/>
      <c r="CU47" s="634"/>
      <c r="CV47" s="634"/>
      <c r="CW47" s="634"/>
      <c r="CX47" s="634"/>
      <c r="CY47" s="635"/>
      <c r="CZ47" s="624">
        <v>0.1</v>
      </c>
      <c r="DA47" s="636"/>
      <c r="DB47" s="636"/>
      <c r="DC47" s="637"/>
      <c r="DD47" s="627">
        <v>12666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123</v>
      </c>
      <c r="CS48" s="622"/>
      <c r="CT48" s="622"/>
      <c r="CU48" s="622"/>
      <c r="CV48" s="622"/>
      <c r="CW48" s="622"/>
      <c r="CX48" s="622"/>
      <c r="CY48" s="623"/>
      <c r="CZ48" s="624" t="s">
        <v>123</v>
      </c>
      <c r="DA48" s="625"/>
      <c r="DB48" s="625"/>
      <c r="DC48" s="626"/>
      <c r="DD48" s="627" t="s">
        <v>123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21806488</v>
      </c>
      <c r="CS49" s="606"/>
      <c r="CT49" s="606"/>
      <c r="CU49" s="606"/>
      <c r="CV49" s="606"/>
      <c r="CW49" s="606"/>
      <c r="CX49" s="606"/>
      <c r="CY49" s="607"/>
      <c r="CZ49" s="608">
        <v>100</v>
      </c>
      <c r="DA49" s="609"/>
      <c r="DB49" s="609"/>
      <c r="DC49" s="610"/>
      <c r="DD49" s="611">
        <v>14573192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RfpnLpCSf+fp891xQxuyBOTuVfsZWv+ZDA7yA4SB0QaAEv1LycxXTPrO8TtPLmNk/tXH4UmwApPZJf/hmuImQ==" saltValue="9TbZGaZM+kNnbnCD/Z+K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2"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23637</v>
      </c>
      <c r="R7" s="1103"/>
      <c r="S7" s="1103"/>
      <c r="T7" s="1103"/>
      <c r="U7" s="1103"/>
      <c r="V7" s="1103">
        <v>21525</v>
      </c>
      <c r="W7" s="1103"/>
      <c r="X7" s="1103"/>
      <c r="Y7" s="1103"/>
      <c r="Z7" s="1103"/>
      <c r="AA7" s="1103">
        <v>2112</v>
      </c>
      <c r="AB7" s="1103"/>
      <c r="AC7" s="1103"/>
      <c r="AD7" s="1103"/>
      <c r="AE7" s="1104"/>
      <c r="AF7" s="1105">
        <v>881</v>
      </c>
      <c r="AG7" s="1106"/>
      <c r="AH7" s="1106"/>
      <c r="AI7" s="1106"/>
      <c r="AJ7" s="1107"/>
      <c r="AK7" s="1108">
        <v>13978</v>
      </c>
      <c r="AL7" s="1109"/>
      <c r="AM7" s="1109"/>
      <c r="AN7" s="1109"/>
      <c r="AO7" s="1109"/>
      <c r="AP7" s="1109">
        <v>17565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v>-18</v>
      </c>
      <c r="CI7" s="1097"/>
      <c r="CJ7" s="1097"/>
      <c r="CK7" s="1097"/>
      <c r="CL7" s="1098"/>
      <c r="CM7" s="1096">
        <v>94</v>
      </c>
      <c r="CN7" s="1097"/>
      <c r="CO7" s="1097"/>
      <c r="CP7" s="1097"/>
      <c r="CQ7" s="1098"/>
      <c r="CR7" s="1096">
        <v>50</v>
      </c>
      <c r="CS7" s="1097"/>
      <c r="CT7" s="1097"/>
      <c r="CU7" s="1097"/>
      <c r="CV7" s="1098"/>
      <c r="CW7" s="1096">
        <v>98</v>
      </c>
      <c r="CX7" s="1097"/>
      <c r="CY7" s="1097"/>
      <c r="CZ7" s="1097"/>
      <c r="DA7" s="1098"/>
      <c r="DB7" s="1096" t="s">
        <v>556</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c r="DW7" s="1100"/>
      <c r="DX7" s="1100"/>
      <c r="DY7" s="1100"/>
      <c r="DZ7" s="1101"/>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288</v>
      </c>
      <c r="R8" s="1039"/>
      <c r="S8" s="1039"/>
      <c r="T8" s="1039"/>
      <c r="U8" s="1039"/>
      <c r="V8" s="1039">
        <v>265</v>
      </c>
      <c r="W8" s="1039"/>
      <c r="X8" s="1039"/>
      <c r="Y8" s="1039"/>
      <c r="Z8" s="1039"/>
      <c r="AA8" s="1039">
        <v>23</v>
      </c>
      <c r="AB8" s="1039"/>
      <c r="AC8" s="1039"/>
      <c r="AD8" s="1039"/>
      <c r="AE8" s="1040"/>
      <c r="AF8" s="1035">
        <v>23</v>
      </c>
      <c r="AG8" s="1036"/>
      <c r="AH8" s="1036"/>
      <c r="AI8" s="1036"/>
      <c r="AJ8" s="1037"/>
      <c r="AK8" s="1080">
        <v>100</v>
      </c>
      <c r="AL8" s="1081"/>
      <c r="AM8" s="1081"/>
      <c r="AN8" s="1081"/>
      <c r="AO8" s="1081"/>
      <c r="AP8" s="1081" t="s">
        <v>556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558</v>
      </c>
      <c r="BT8" s="993"/>
      <c r="BU8" s="993"/>
      <c r="BV8" s="993"/>
      <c r="BW8" s="993"/>
      <c r="BX8" s="993"/>
      <c r="BY8" s="993"/>
      <c r="BZ8" s="993"/>
      <c r="CA8" s="993"/>
      <c r="CB8" s="993"/>
      <c r="CC8" s="993"/>
      <c r="CD8" s="993"/>
      <c r="CE8" s="993"/>
      <c r="CF8" s="993"/>
      <c r="CG8" s="1014"/>
      <c r="CH8" s="989">
        <v>12</v>
      </c>
      <c r="CI8" s="990"/>
      <c r="CJ8" s="990"/>
      <c r="CK8" s="990"/>
      <c r="CL8" s="991"/>
      <c r="CM8" s="989">
        <v>191</v>
      </c>
      <c r="CN8" s="990"/>
      <c r="CO8" s="990"/>
      <c r="CP8" s="990"/>
      <c r="CQ8" s="991"/>
      <c r="CR8" s="989">
        <v>10</v>
      </c>
      <c r="CS8" s="990"/>
      <c r="CT8" s="990"/>
      <c r="CU8" s="990"/>
      <c r="CV8" s="991"/>
      <c r="CW8" s="989" t="s">
        <v>556</v>
      </c>
      <c r="CX8" s="990"/>
      <c r="CY8" s="990"/>
      <c r="CZ8" s="990"/>
      <c r="DA8" s="991"/>
      <c r="DB8" s="989" t="s">
        <v>556</v>
      </c>
      <c r="DC8" s="990"/>
      <c r="DD8" s="990"/>
      <c r="DE8" s="990"/>
      <c r="DF8" s="991"/>
      <c r="DG8" s="989" t="s">
        <v>556</v>
      </c>
      <c r="DH8" s="990"/>
      <c r="DI8" s="990"/>
      <c r="DJ8" s="990"/>
      <c r="DK8" s="991"/>
      <c r="DL8" s="989" t="s">
        <v>556</v>
      </c>
      <c r="DM8" s="990"/>
      <c r="DN8" s="990"/>
      <c r="DO8" s="990"/>
      <c r="DP8" s="991"/>
      <c r="DQ8" s="989" t="s">
        <v>556</v>
      </c>
      <c r="DR8" s="990"/>
      <c r="DS8" s="990"/>
      <c r="DT8" s="990"/>
      <c r="DU8" s="991"/>
      <c r="DV8" s="992"/>
      <c r="DW8" s="993"/>
      <c r="DX8" s="993"/>
      <c r="DY8" s="993"/>
      <c r="DZ8" s="994"/>
      <c r="EA8" s="222"/>
    </row>
    <row r="9" spans="1:131" s="223" customFormat="1" ht="26.25" customHeight="1" x14ac:dyDescent="0.2">
      <c r="A9" s="226">
        <v>3</v>
      </c>
      <c r="B9" s="1030" t="s">
        <v>377</v>
      </c>
      <c r="C9" s="1031"/>
      <c r="D9" s="1031"/>
      <c r="E9" s="1031"/>
      <c r="F9" s="1031"/>
      <c r="G9" s="1031"/>
      <c r="H9" s="1031"/>
      <c r="I9" s="1031"/>
      <c r="J9" s="1031"/>
      <c r="K9" s="1031"/>
      <c r="L9" s="1031"/>
      <c r="M9" s="1031"/>
      <c r="N9" s="1031"/>
      <c r="O9" s="1031"/>
      <c r="P9" s="1032"/>
      <c r="Q9" s="1038">
        <v>56</v>
      </c>
      <c r="R9" s="1039"/>
      <c r="S9" s="1039"/>
      <c r="T9" s="1039"/>
      <c r="U9" s="1039"/>
      <c r="V9" s="1039">
        <v>31</v>
      </c>
      <c r="W9" s="1039"/>
      <c r="X9" s="1039"/>
      <c r="Y9" s="1039"/>
      <c r="Z9" s="1039"/>
      <c r="AA9" s="1039">
        <v>25</v>
      </c>
      <c r="AB9" s="1039"/>
      <c r="AC9" s="1039"/>
      <c r="AD9" s="1039"/>
      <c r="AE9" s="1040"/>
      <c r="AF9" s="1035">
        <v>25</v>
      </c>
      <c r="AG9" s="1036"/>
      <c r="AH9" s="1036"/>
      <c r="AI9" s="1036"/>
      <c r="AJ9" s="1037"/>
      <c r="AK9" s="1080">
        <v>29</v>
      </c>
      <c r="AL9" s="1081"/>
      <c r="AM9" s="1081"/>
      <c r="AN9" s="1081"/>
      <c r="AO9" s="1081"/>
      <c r="AP9" s="1081" t="s">
        <v>556</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559</v>
      </c>
      <c r="BT9" s="993"/>
      <c r="BU9" s="993"/>
      <c r="BV9" s="993"/>
      <c r="BW9" s="993"/>
      <c r="BX9" s="993"/>
      <c r="BY9" s="993"/>
      <c r="BZ9" s="993"/>
      <c r="CA9" s="993"/>
      <c r="CB9" s="993"/>
      <c r="CC9" s="993"/>
      <c r="CD9" s="993"/>
      <c r="CE9" s="993"/>
      <c r="CF9" s="993"/>
      <c r="CG9" s="1014"/>
      <c r="CH9" s="989">
        <v>1</v>
      </c>
      <c r="CI9" s="990"/>
      <c r="CJ9" s="990"/>
      <c r="CK9" s="990"/>
      <c r="CL9" s="991"/>
      <c r="CM9" s="989">
        <v>78</v>
      </c>
      <c r="CN9" s="990"/>
      <c r="CO9" s="990"/>
      <c r="CP9" s="990"/>
      <c r="CQ9" s="991"/>
      <c r="CR9" s="989">
        <v>68</v>
      </c>
      <c r="CS9" s="990"/>
      <c r="CT9" s="990"/>
      <c r="CU9" s="990"/>
      <c r="CV9" s="991"/>
      <c r="CW9" s="989" t="s">
        <v>556</v>
      </c>
      <c r="CX9" s="990"/>
      <c r="CY9" s="990"/>
      <c r="CZ9" s="990"/>
      <c r="DA9" s="991"/>
      <c r="DB9" s="989" t="s">
        <v>556</v>
      </c>
      <c r="DC9" s="990"/>
      <c r="DD9" s="990"/>
      <c r="DE9" s="990"/>
      <c r="DF9" s="991"/>
      <c r="DG9" s="989" t="s">
        <v>556</v>
      </c>
      <c r="DH9" s="990"/>
      <c r="DI9" s="990"/>
      <c r="DJ9" s="990"/>
      <c r="DK9" s="991"/>
      <c r="DL9" s="989" t="s">
        <v>556</v>
      </c>
      <c r="DM9" s="990"/>
      <c r="DN9" s="990"/>
      <c r="DO9" s="990"/>
      <c r="DP9" s="991"/>
      <c r="DQ9" s="989" t="s">
        <v>556</v>
      </c>
      <c r="DR9" s="990"/>
      <c r="DS9" s="990"/>
      <c r="DT9" s="990"/>
      <c r="DU9" s="991"/>
      <c r="DV9" s="992"/>
      <c r="DW9" s="993"/>
      <c r="DX9" s="993"/>
      <c r="DY9" s="993"/>
      <c r="DZ9" s="994"/>
      <c r="EA9" s="222"/>
    </row>
    <row r="10" spans="1:131" s="223" customFormat="1" ht="26.25" customHeight="1" x14ac:dyDescent="0.2">
      <c r="A10" s="226">
        <v>4</v>
      </c>
      <c r="B10" s="1030" t="s">
        <v>378</v>
      </c>
      <c r="C10" s="1031"/>
      <c r="D10" s="1031"/>
      <c r="E10" s="1031"/>
      <c r="F10" s="1031"/>
      <c r="G10" s="1031"/>
      <c r="H10" s="1031"/>
      <c r="I10" s="1031"/>
      <c r="J10" s="1031"/>
      <c r="K10" s="1031"/>
      <c r="L10" s="1031"/>
      <c r="M10" s="1031"/>
      <c r="N10" s="1031"/>
      <c r="O10" s="1031"/>
      <c r="P10" s="1032"/>
      <c r="Q10" s="1038">
        <v>35</v>
      </c>
      <c r="R10" s="1039"/>
      <c r="S10" s="1039"/>
      <c r="T10" s="1039"/>
      <c r="U10" s="1039"/>
      <c r="V10" s="1039">
        <v>23</v>
      </c>
      <c r="W10" s="1039"/>
      <c r="X10" s="1039"/>
      <c r="Y10" s="1039"/>
      <c r="Z10" s="1039"/>
      <c r="AA10" s="1039">
        <v>12</v>
      </c>
      <c r="AB10" s="1039"/>
      <c r="AC10" s="1039"/>
      <c r="AD10" s="1039"/>
      <c r="AE10" s="1040"/>
      <c r="AF10" s="1035">
        <v>12</v>
      </c>
      <c r="AG10" s="1036"/>
      <c r="AH10" s="1036"/>
      <c r="AI10" s="1036"/>
      <c r="AJ10" s="1037"/>
      <c r="AK10" s="1080" t="s">
        <v>556</v>
      </c>
      <c r="AL10" s="1081"/>
      <c r="AM10" s="1081"/>
      <c r="AN10" s="1081"/>
      <c r="AO10" s="1081"/>
      <c r="AP10" s="1081" t="s">
        <v>556</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560</v>
      </c>
      <c r="BT10" s="993"/>
      <c r="BU10" s="993"/>
      <c r="BV10" s="993"/>
      <c r="BW10" s="993"/>
      <c r="BX10" s="993"/>
      <c r="BY10" s="993"/>
      <c r="BZ10" s="993"/>
      <c r="CA10" s="993"/>
      <c r="CB10" s="993"/>
      <c r="CC10" s="993"/>
      <c r="CD10" s="993"/>
      <c r="CE10" s="993"/>
      <c r="CF10" s="993"/>
      <c r="CG10" s="1014"/>
      <c r="CH10" s="989">
        <v>18</v>
      </c>
      <c r="CI10" s="990"/>
      <c r="CJ10" s="990"/>
      <c r="CK10" s="990"/>
      <c r="CL10" s="991"/>
      <c r="CM10" s="989">
        <v>583</v>
      </c>
      <c r="CN10" s="990"/>
      <c r="CO10" s="990"/>
      <c r="CP10" s="990"/>
      <c r="CQ10" s="991"/>
      <c r="CR10" s="989">
        <v>235</v>
      </c>
      <c r="CS10" s="990"/>
      <c r="CT10" s="990"/>
      <c r="CU10" s="990"/>
      <c r="CV10" s="991"/>
      <c r="CW10" s="989" t="s">
        <v>556</v>
      </c>
      <c r="CX10" s="990"/>
      <c r="CY10" s="990"/>
      <c r="CZ10" s="990"/>
      <c r="DA10" s="991"/>
      <c r="DB10" s="989" t="s">
        <v>556</v>
      </c>
      <c r="DC10" s="990"/>
      <c r="DD10" s="990"/>
      <c r="DE10" s="990"/>
      <c r="DF10" s="991"/>
      <c r="DG10" s="989" t="s">
        <v>556</v>
      </c>
      <c r="DH10" s="990"/>
      <c r="DI10" s="990"/>
      <c r="DJ10" s="990"/>
      <c r="DK10" s="991"/>
      <c r="DL10" s="989" t="s">
        <v>556</v>
      </c>
      <c r="DM10" s="990"/>
      <c r="DN10" s="990"/>
      <c r="DO10" s="990"/>
      <c r="DP10" s="991"/>
      <c r="DQ10" s="989" t="s">
        <v>556</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561</v>
      </c>
      <c r="BT11" s="993"/>
      <c r="BU11" s="993"/>
      <c r="BV11" s="993"/>
      <c r="BW11" s="993"/>
      <c r="BX11" s="993"/>
      <c r="BY11" s="993"/>
      <c r="BZ11" s="993"/>
      <c r="CA11" s="993"/>
      <c r="CB11" s="993"/>
      <c r="CC11" s="993"/>
      <c r="CD11" s="993"/>
      <c r="CE11" s="993"/>
      <c r="CF11" s="993"/>
      <c r="CG11" s="1014"/>
      <c r="CH11" s="989">
        <v>5</v>
      </c>
      <c r="CI11" s="990"/>
      <c r="CJ11" s="990"/>
      <c r="CK11" s="990"/>
      <c r="CL11" s="991"/>
      <c r="CM11" s="989">
        <v>59</v>
      </c>
      <c r="CN11" s="990"/>
      <c r="CO11" s="990"/>
      <c r="CP11" s="990"/>
      <c r="CQ11" s="991"/>
      <c r="CR11" s="989">
        <v>50</v>
      </c>
      <c r="CS11" s="990"/>
      <c r="CT11" s="990"/>
      <c r="CU11" s="990"/>
      <c r="CV11" s="991"/>
      <c r="CW11" s="989">
        <v>34</v>
      </c>
      <c r="CX11" s="990"/>
      <c r="CY11" s="990"/>
      <c r="CZ11" s="990"/>
      <c r="DA11" s="991"/>
      <c r="DB11" s="989" t="s">
        <v>556</v>
      </c>
      <c r="DC11" s="990"/>
      <c r="DD11" s="990"/>
      <c r="DE11" s="990"/>
      <c r="DF11" s="991"/>
      <c r="DG11" s="989" t="s">
        <v>556</v>
      </c>
      <c r="DH11" s="990"/>
      <c r="DI11" s="990"/>
      <c r="DJ11" s="990"/>
      <c r="DK11" s="991"/>
      <c r="DL11" s="989" t="s">
        <v>556</v>
      </c>
      <c r="DM11" s="990"/>
      <c r="DN11" s="990"/>
      <c r="DO11" s="990"/>
      <c r="DP11" s="991"/>
      <c r="DQ11" s="989" t="s">
        <v>556</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380</v>
      </c>
      <c r="B23" s="937" t="s">
        <v>381</v>
      </c>
      <c r="C23" s="938"/>
      <c r="D23" s="938"/>
      <c r="E23" s="938"/>
      <c r="F23" s="938"/>
      <c r="G23" s="938"/>
      <c r="H23" s="938"/>
      <c r="I23" s="938"/>
      <c r="J23" s="938"/>
      <c r="K23" s="938"/>
      <c r="L23" s="938"/>
      <c r="M23" s="938"/>
      <c r="N23" s="938"/>
      <c r="O23" s="938"/>
      <c r="P23" s="948"/>
      <c r="Q23" s="1067">
        <v>23987</v>
      </c>
      <c r="R23" s="1061"/>
      <c r="S23" s="1061"/>
      <c r="T23" s="1061"/>
      <c r="U23" s="1061"/>
      <c r="V23" s="1061">
        <v>21814</v>
      </c>
      <c r="W23" s="1061"/>
      <c r="X23" s="1061"/>
      <c r="Y23" s="1061"/>
      <c r="Z23" s="1061"/>
      <c r="AA23" s="1061">
        <v>2173</v>
      </c>
      <c r="AB23" s="1061"/>
      <c r="AC23" s="1061"/>
      <c r="AD23" s="1061"/>
      <c r="AE23" s="1068"/>
      <c r="AF23" s="1069">
        <v>942</v>
      </c>
      <c r="AG23" s="1061"/>
      <c r="AH23" s="1061"/>
      <c r="AI23" s="1061"/>
      <c r="AJ23" s="1070"/>
      <c r="AK23" s="1071"/>
      <c r="AL23" s="1072"/>
      <c r="AM23" s="1072"/>
      <c r="AN23" s="1072"/>
      <c r="AO23" s="1072"/>
      <c r="AP23" s="1061">
        <v>17565</v>
      </c>
      <c r="AQ23" s="1061"/>
      <c r="AR23" s="1061"/>
      <c r="AS23" s="1061"/>
      <c r="AT23" s="1061"/>
      <c r="AU23" s="1062"/>
      <c r="AV23" s="1062"/>
      <c r="AW23" s="1062"/>
      <c r="AX23" s="1062"/>
      <c r="AY23" s="1063"/>
      <c r="AZ23" s="1064" t="s">
        <v>123</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392</v>
      </c>
      <c r="C28" s="1048"/>
      <c r="D28" s="1048"/>
      <c r="E28" s="1048"/>
      <c r="F28" s="1048"/>
      <c r="G28" s="1048"/>
      <c r="H28" s="1048"/>
      <c r="I28" s="1048"/>
      <c r="J28" s="1048"/>
      <c r="K28" s="1048"/>
      <c r="L28" s="1048"/>
      <c r="M28" s="1048"/>
      <c r="N28" s="1048"/>
      <c r="O28" s="1048"/>
      <c r="P28" s="1049"/>
      <c r="Q28" s="1050">
        <v>3923</v>
      </c>
      <c r="R28" s="1051"/>
      <c r="S28" s="1051"/>
      <c r="T28" s="1051"/>
      <c r="U28" s="1051"/>
      <c r="V28" s="1051">
        <v>3764</v>
      </c>
      <c r="W28" s="1051"/>
      <c r="X28" s="1051"/>
      <c r="Y28" s="1051"/>
      <c r="Z28" s="1051"/>
      <c r="AA28" s="1051">
        <v>159</v>
      </c>
      <c r="AB28" s="1051"/>
      <c r="AC28" s="1051"/>
      <c r="AD28" s="1051"/>
      <c r="AE28" s="1052"/>
      <c r="AF28" s="1053">
        <v>159</v>
      </c>
      <c r="AG28" s="1051"/>
      <c r="AH28" s="1051"/>
      <c r="AI28" s="1051"/>
      <c r="AJ28" s="1054"/>
      <c r="AK28" s="1042">
        <v>351</v>
      </c>
      <c r="AL28" s="1043"/>
      <c r="AM28" s="1043"/>
      <c r="AN28" s="1043"/>
      <c r="AO28" s="1043"/>
      <c r="AP28" s="1043">
        <v>8</v>
      </c>
      <c r="AQ28" s="1043"/>
      <c r="AR28" s="1043"/>
      <c r="AS28" s="1043"/>
      <c r="AT28" s="1043"/>
      <c r="AU28" s="1043">
        <v>7</v>
      </c>
      <c r="AV28" s="1043"/>
      <c r="AW28" s="1043"/>
      <c r="AX28" s="1043"/>
      <c r="AY28" s="1043"/>
      <c r="AZ28" s="1044" t="s">
        <v>556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393</v>
      </c>
      <c r="C29" s="1031"/>
      <c r="D29" s="1031"/>
      <c r="E29" s="1031"/>
      <c r="F29" s="1031"/>
      <c r="G29" s="1031"/>
      <c r="H29" s="1031"/>
      <c r="I29" s="1031"/>
      <c r="J29" s="1031"/>
      <c r="K29" s="1031"/>
      <c r="L29" s="1031"/>
      <c r="M29" s="1031"/>
      <c r="N29" s="1031"/>
      <c r="O29" s="1031"/>
      <c r="P29" s="1032"/>
      <c r="Q29" s="1038">
        <v>4177</v>
      </c>
      <c r="R29" s="1039"/>
      <c r="S29" s="1039"/>
      <c r="T29" s="1039"/>
      <c r="U29" s="1039"/>
      <c r="V29" s="1039">
        <v>4020</v>
      </c>
      <c r="W29" s="1039"/>
      <c r="X29" s="1039"/>
      <c r="Y29" s="1039"/>
      <c r="Z29" s="1039"/>
      <c r="AA29" s="1039">
        <v>157</v>
      </c>
      <c r="AB29" s="1039"/>
      <c r="AC29" s="1039"/>
      <c r="AD29" s="1039"/>
      <c r="AE29" s="1040"/>
      <c r="AF29" s="1035">
        <v>157</v>
      </c>
      <c r="AG29" s="1036"/>
      <c r="AH29" s="1036"/>
      <c r="AI29" s="1036"/>
      <c r="AJ29" s="1037"/>
      <c r="AK29" s="980">
        <v>614</v>
      </c>
      <c r="AL29" s="971"/>
      <c r="AM29" s="971"/>
      <c r="AN29" s="971"/>
      <c r="AO29" s="971"/>
      <c r="AP29" s="971" t="s">
        <v>556</v>
      </c>
      <c r="AQ29" s="971"/>
      <c r="AR29" s="971"/>
      <c r="AS29" s="971"/>
      <c r="AT29" s="971"/>
      <c r="AU29" s="971" t="s">
        <v>556</v>
      </c>
      <c r="AV29" s="971"/>
      <c r="AW29" s="971"/>
      <c r="AX29" s="971"/>
      <c r="AY29" s="971"/>
      <c r="AZ29" s="1041" t="s">
        <v>556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394</v>
      </c>
      <c r="C30" s="1031"/>
      <c r="D30" s="1031"/>
      <c r="E30" s="1031"/>
      <c r="F30" s="1031"/>
      <c r="G30" s="1031"/>
      <c r="H30" s="1031"/>
      <c r="I30" s="1031"/>
      <c r="J30" s="1031"/>
      <c r="K30" s="1031"/>
      <c r="L30" s="1031"/>
      <c r="M30" s="1031"/>
      <c r="N30" s="1031"/>
      <c r="O30" s="1031"/>
      <c r="P30" s="1032"/>
      <c r="Q30" s="1038">
        <v>24</v>
      </c>
      <c r="R30" s="1039"/>
      <c r="S30" s="1039"/>
      <c r="T30" s="1039"/>
      <c r="U30" s="1039"/>
      <c r="V30" s="1039">
        <v>20</v>
      </c>
      <c r="W30" s="1039"/>
      <c r="X30" s="1039"/>
      <c r="Y30" s="1039"/>
      <c r="Z30" s="1039"/>
      <c r="AA30" s="1039">
        <v>4</v>
      </c>
      <c r="AB30" s="1039"/>
      <c r="AC30" s="1039"/>
      <c r="AD30" s="1039"/>
      <c r="AE30" s="1040"/>
      <c r="AF30" s="1035">
        <v>4</v>
      </c>
      <c r="AG30" s="1036"/>
      <c r="AH30" s="1036"/>
      <c r="AI30" s="1036"/>
      <c r="AJ30" s="1037"/>
      <c r="AK30" s="980" t="s">
        <v>556</v>
      </c>
      <c r="AL30" s="971"/>
      <c r="AM30" s="971"/>
      <c r="AN30" s="971"/>
      <c r="AO30" s="971"/>
      <c r="AP30" s="971" t="s">
        <v>556</v>
      </c>
      <c r="AQ30" s="971"/>
      <c r="AR30" s="971"/>
      <c r="AS30" s="971"/>
      <c r="AT30" s="971"/>
      <c r="AU30" s="971" t="s">
        <v>556</v>
      </c>
      <c r="AV30" s="971"/>
      <c r="AW30" s="971"/>
      <c r="AX30" s="971"/>
      <c r="AY30" s="971"/>
      <c r="AZ30" s="1041" t="s">
        <v>556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395</v>
      </c>
      <c r="C31" s="1031"/>
      <c r="D31" s="1031"/>
      <c r="E31" s="1031"/>
      <c r="F31" s="1031"/>
      <c r="G31" s="1031"/>
      <c r="H31" s="1031"/>
      <c r="I31" s="1031"/>
      <c r="J31" s="1031"/>
      <c r="K31" s="1031"/>
      <c r="L31" s="1031"/>
      <c r="M31" s="1031"/>
      <c r="N31" s="1031"/>
      <c r="O31" s="1031"/>
      <c r="P31" s="1032"/>
      <c r="Q31" s="1038">
        <v>701</v>
      </c>
      <c r="R31" s="1039"/>
      <c r="S31" s="1039"/>
      <c r="T31" s="1039"/>
      <c r="U31" s="1039"/>
      <c r="V31" s="1039">
        <v>691</v>
      </c>
      <c r="W31" s="1039"/>
      <c r="X31" s="1039"/>
      <c r="Y31" s="1039"/>
      <c r="Z31" s="1039"/>
      <c r="AA31" s="1039">
        <v>10</v>
      </c>
      <c r="AB31" s="1039"/>
      <c r="AC31" s="1039"/>
      <c r="AD31" s="1039"/>
      <c r="AE31" s="1040"/>
      <c r="AF31" s="1035">
        <v>10</v>
      </c>
      <c r="AG31" s="1036"/>
      <c r="AH31" s="1036"/>
      <c r="AI31" s="1036"/>
      <c r="AJ31" s="1037"/>
      <c r="AK31" s="980">
        <v>166</v>
      </c>
      <c r="AL31" s="971"/>
      <c r="AM31" s="971"/>
      <c r="AN31" s="971"/>
      <c r="AO31" s="971"/>
      <c r="AP31" s="971" t="s">
        <v>556</v>
      </c>
      <c r="AQ31" s="971"/>
      <c r="AR31" s="971"/>
      <c r="AS31" s="971"/>
      <c r="AT31" s="971"/>
      <c r="AU31" s="971" t="s">
        <v>556</v>
      </c>
      <c r="AV31" s="971"/>
      <c r="AW31" s="971"/>
      <c r="AX31" s="971"/>
      <c r="AY31" s="971"/>
      <c r="AZ31" s="1041" t="s">
        <v>556</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396</v>
      </c>
      <c r="C32" s="1031"/>
      <c r="D32" s="1031"/>
      <c r="E32" s="1031"/>
      <c r="F32" s="1031"/>
      <c r="G32" s="1031"/>
      <c r="H32" s="1031"/>
      <c r="I32" s="1031"/>
      <c r="J32" s="1031"/>
      <c r="K32" s="1031"/>
      <c r="L32" s="1031"/>
      <c r="M32" s="1031"/>
      <c r="N32" s="1031"/>
      <c r="O32" s="1031"/>
      <c r="P32" s="1032"/>
      <c r="Q32" s="1038">
        <v>730</v>
      </c>
      <c r="R32" s="1039"/>
      <c r="S32" s="1039"/>
      <c r="T32" s="1039"/>
      <c r="U32" s="1039"/>
      <c r="V32" s="1039">
        <v>791</v>
      </c>
      <c r="W32" s="1039"/>
      <c r="X32" s="1039"/>
      <c r="Y32" s="1039"/>
      <c r="Z32" s="1039"/>
      <c r="AA32" s="1039">
        <v>-61</v>
      </c>
      <c r="AB32" s="1039"/>
      <c r="AC32" s="1039"/>
      <c r="AD32" s="1039"/>
      <c r="AE32" s="1040"/>
      <c r="AF32" s="1035">
        <v>1393</v>
      </c>
      <c r="AG32" s="1036"/>
      <c r="AH32" s="1036"/>
      <c r="AI32" s="1036"/>
      <c r="AJ32" s="1037"/>
      <c r="AK32" s="980">
        <v>32</v>
      </c>
      <c r="AL32" s="971"/>
      <c r="AM32" s="971"/>
      <c r="AN32" s="971"/>
      <c r="AO32" s="971"/>
      <c r="AP32" s="971">
        <v>2147</v>
      </c>
      <c r="AQ32" s="971"/>
      <c r="AR32" s="971"/>
      <c r="AS32" s="971"/>
      <c r="AT32" s="971"/>
      <c r="AU32" s="971">
        <v>122</v>
      </c>
      <c r="AV32" s="971"/>
      <c r="AW32" s="971"/>
      <c r="AX32" s="971"/>
      <c r="AY32" s="971"/>
      <c r="AZ32" s="1041" t="s">
        <v>556</v>
      </c>
      <c r="BA32" s="1041"/>
      <c r="BB32" s="1041"/>
      <c r="BC32" s="1041"/>
      <c r="BD32" s="1041"/>
      <c r="BE32" s="972" t="s">
        <v>397</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398</v>
      </c>
      <c r="C33" s="1031"/>
      <c r="D33" s="1031"/>
      <c r="E33" s="1031"/>
      <c r="F33" s="1031"/>
      <c r="G33" s="1031"/>
      <c r="H33" s="1031"/>
      <c r="I33" s="1031"/>
      <c r="J33" s="1031"/>
      <c r="K33" s="1031"/>
      <c r="L33" s="1031"/>
      <c r="M33" s="1031"/>
      <c r="N33" s="1031"/>
      <c r="O33" s="1031"/>
      <c r="P33" s="1032"/>
      <c r="Q33" s="1038">
        <v>1674</v>
      </c>
      <c r="R33" s="1039"/>
      <c r="S33" s="1039"/>
      <c r="T33" s="1039"/>
      <c r="U33" s="1039"/>
      <c r="V33" s="1039">
        <v>1775</v>
      </c>
      <c r="W33" s="1039"/>
      <c r="X33" s="1039"/>
      <c r="Y33" s="1039"/>
      <c r="Z33" s="1039"/>
      <c r="AA33" s="1039">
        <v>-101</v>
      </c>
      <c r="AB33" s="1039"/>
      <c r="AC33" s="1039"/>
      <c r="AD33" s="1039"/>
      <c r="AE33" s="1040"/>
      <c r="AF33" s="1035">
        <v>531</v>
      </c>
      <c r="AG33" s="1036"/>
      <c r="AH33" s="1036"/>
      <c r="AI33" s="1036"/>
      <c r="AJ33" s="1037"/>
      <c r="AK33" s="980">
        <v>1072</v>
      </c>
      <c r="AL33" s="971"/>
      <c r="AM33" s="971"/>
      <c r="AN33" s="971"/>
      <c r="AO33" s="971"/>
      <c r="AP33" s="971">
        <v>8249</v>
      </c>
      <c r="AQ33" s="971"/>
      <c r="AR33" s="971"/>
      <c r="AS33" s="971"/>
      <c r="AT33" s="971"/>
      <c r="AU33" s="971">
        <v>7927</v>
      </c>
      <c r="AV33" s="971"/>
      <c r="AW33" s="971"/>
      <c r="AX33" s="971"/>
      <c r="AY33" s="971"/>
      <c r="AZ33" s="1041" t="s">
        <v>556</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399</v>
      </c>
      <c r="C34" s="1031"/>
      <c r="D34" s="1031"/>
      <c r="E34" s="1031"/>
      <c r="F34" s="1031"/>
      <c r="G34" s="1031"/>
      <c r="H34" s="1031"/>
      <c r="I34" s="1031"/>
      <c r="J34" s="1031"/>
      <c r="K34" s="1031"/>
      <c r="L34" s="1031"/>
      <c r="M34" s="1031"/>
      <c r="N34" s="1031"/>
      <c r="O34" s="1031"/>
      <c r="P34" s="1032"/>
      <c r="Q34" s="1038">
        <v>4929</v>
      </c>
      <c r="R34" s="1039"/>
      <c r="S34" s="1039"/>
      <c r="T34" s="1039"/>
      <c r="U34" s="1039"/>
      <c r="V34" s="1039">
        <v>5130</v>
      </c>
      <c r="W34" s="1039"/>
      <c r="X34" s="1039"/>
      <c r="Y34" s="1039"/>
      <c r="Z34" s="1039"/>
      <c r="AA34" s="1039">
        <v>-201</v>
      </c>
      <c r="AB34" s="1039"/>
      <c r="AC34" s="1039"/>
      <c r="AD34" s="1039"/>
      <c r="AE34" s="1040"/>
      <c r="AF34" s="1035">
        <v>1423</v>
      </c>
      <c r="AG34" s="1036"/>
      <c r="AH34" s="1036"/>
      <c r="AI34" s="1036"/>
      <c r="AJ34" s="1037"/>
      <c r="AK34" s="980">
        <v>569</v>
      </c>
      <c r="AL34" s="971"/>
      <c r="AM34" s="971"/>
      <c r="AN34" s="971"/>
      <c r="AO34" s="971"/>
      <c r="AP34" s="971">
        <v>2346</v>
      </c>
      <c r="AQ34" s="971"/>
      <c r="AR34" s="971"/>
      <c r="AS34" s="971"/>
      <c r="AT34" s="971"/>
      <c r="AU34" s="971">
        <v>1161</v>
      </c>
      <c r="AV34" s="971"/>
      <c r="AW34" s="971"/>
      <c r="AX34" s="971"/>
      <c r="AY34" s="971"/>
      <c r="AZ34" s="1041" t="s">
        <v>556</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400</v>
      </c>
      <c r="C35" s="1031"/>
      <c r="D35" s="1031"/>
      <c r="E35" s="1031"/>
      <c r="F35" s="1031"/>
      <c r="G35" s="1031"/>
      <c r="H35" s="1031"/>
      <c r="I35" s="1031"/>
      <c r="J35" s="1031"/>
      <c r="K35" s="1031"/>
      <c r="L35" s="1031"/>
      <c r="M35" s="1031"/>
      <c r="N35" s="1031"/>
      <c r="O35" s="1031"/>
      <c r="P35" s="1032"/>
      <c r="Q35" s="1038">
        <v>22</v>
      </c>
      <c r="R35" s="1039"/>
      <c r="S35" s="1039"/>
      <c r="T35" s="1039"/>
      <c r="U35" s="1039"/>
      <c r="V35" s="1039">
        <v>18</v>
      </c>
      <c r="W35" s="1039"/>
      <c r="X35" s="1039"/>
      <c r="Y35" s="1039"/>
      <c r="Z35" s="1039"/>
      <c r="AA35" s="1039">
        <v>4</v>
      </c>
      <c r="AB35" s="1039"/>
      <c r="AC35" s="1039"/>
      <c r="AD35" s="1039"/>
      <c r="AE35" s="1040"/>
      <c r="AF35" s="1035">
        <v>3</v>
      </c>
      <c r="AG35" s="1036"/>
      <c r="AH35" s="1036"/>
      <c r="AI35" s="1036"/>
      <c r="AJ35" s="1037"/>
      <c r="AK35" s="980">
        <v>15</v>
      </c>
      <c r="AL35" s="971"/>
      <c r="AM35" s="971"/>
      <c r="AN35" s="971"/>
      <c r="AO35" s="971"/>
      <c r="AP35" s="971">
        <v>80</v>
      </c>
      <c r="AQ35" s="971"/>
      <c r="AR35" s="971"/>
      <c r="AS35" s="971"/>
      <c r="AT35" s="971"/>
      <c r="AU35" s="971">
        <v>80</v>
      </c>
      <c r="AV35" s="971"/>
      <c r="AW35" s="971"/>
      <c r="AX35" s="971"/>
      <c r="AY35" s="971"/>
      <c r="AZ35" s="1041" t="s">
        <v>556</v>
      </c>
      <c r="BA35" s="1041"/>
      <c r="BB35" s="1041"/>
      <c r="BC35" s="1041"/>
      <c r="BD35" s="1041"/>
      <c r="BE35" s="972" t="s">
        <v>401</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402</v>
      </c>
      <c r="C36" s="1031"/>
      <c r="D36" s="1031"/>
      <c r="E36" s="1031"/>
      <c r="F36" s="1031"/>
      <c r="G36" s="1031"/>
      <c r="H36" s="1031"/>
      <c r="I36" s="1031"/>
      <c r="J36" s="1031"/>
      <c r="K36" s="1031"/>
      <c r="L36" s="1031"/>
      <c r="M36" s="1031"/>
      <c r="N36" s="1031"/>
      <c r="O36" s="1031"/>
      <c r="P36" s="1032"/>
      <c r="Q36" s="1038">
        <v>18</v>
      </c>
      <c r="R36" s="1039"/>
      <c r="S36" s="1039"/>
      <c r="T36" s="1039"/>
      <c r="U36" s="1039"/>
      <c r="V36" s="1039">
        <v>10</v>
      </c>
      <c r="W36" s="1039"/>
      <c r="X36" s="1039"/>
      <c r="Y36" s="1039"/>
      <c r="Z36" s="1039"/>
      <c r="AA36" s="1039">
        <v>8</v>
      </c>
      <c r="AB36" s="1039"/>
      <c r="AC36" s="1039"/>
      <c r="AD36" s="1039"/>
      <c r="AE36" s="1040"/>
      <c r="AF36" s="1035">
        <v>95</v>
      </c>
      <c r="AG36" s="1036"/>
      <c r="AH36" s="1036"/>
      <c r="AI36" s="1036"/>
      <c r="AJ36" s="1037"/>
      <c r="AK36" s="980">
        <v>1</v>
      </c>
      <c r="AL36" s="971"/>
      <c r="AM36" s="971"/>
      <c r="AN36" s="971"/>
      <c r="AO36" s="971"/>
      <c r="AP36" s="971" t="s">
        <v>556</v>
      </c>
      <c r="AQ36" s="971"/>
      <c r="AR36" s="971"/>
      <c r="AS36" s="971"/>
      <c r="AT36" s="971"/>
      <c r="AU36" s="971" t="s">
        <v>556</v>
      </c>
      <c r="AV36" s="971"/>
      <c r="AW36" s="971"/>
      <c r="AX36" s="971"/>
      <c r="AY36" s="971"/>
      <c r="AZ36" s="1041" t="s">
        <v>556</v>
      </c>
      <c r="BA36" s="1041"/>
      <c r="BB36" s="1041"/>
      <c r="BC36" s="1041"/>
      <c r="BD36" s="1041"/>
      <c r="BE36" s="972" t="s">
        <v>401</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t="s">
        <v>403</v>
      </c>
      <c r="C37" s="1031"/>
      <c r="D37" s="1031"/>
      <c r="E37" s="1031"/>
      <c r="F37" s="1031"/>
      <c r="G37" s="1031"/>
      <c r="H37" s="1031"/>
      <c r="I37" s="1031"/>
      <c r="J37" s="1031"/>
      <c r="K37" s="1031"/>
      <c r="L37" s="1031"/>
      <c r="M37" s="1031"/>
      <c r="N37" s="1031"/>
      <c r="O37" s="1031"/>
      <c r="P37" s="1032"/>
      <c r="Q37" s="1038">
        <v>501</v>
      </c>
      <c r="R37" s="1039"/>
      <c r="S37" s="1039"/>
      <c r="T37" s="1039"/>
      <c r="U37" s="1039"/>
      <c r="V37" s="1039">
        <v>323</v>
      </c>
      <c r="W37" s="1039"/>
      <c r="X37" s="1039"/>
      <c r="Y37" s="1039"/>
      <c r="Z37" s="1039"/>
      <c r="AA37" s="1039">
        <v>178</v>
      </c>
      <c r="AB37" s="1039"/>
      <c r="AC37" s="1039"/>
      <c r="AD37" s="1039"/>
      <c r="AE37" s="1040"/>
      <c r="AF37" s="1035">
        <v>109</v>
      </c>
      <c r="AG37" s="1036"/>
      <c r="AH37" s="1036"/>
      <c r="AI37" s="1036"/>
      <c r="AJ37" s="1037"/>
      <c r="AK37" s="980">
        <v>72</v>
      </c>
      <c r="AL37" s="971"/>
      <c r="AM37" s="971"/>
      <c r="AN37" s="971"/>
      <c r="AO37" s="971"/>
      <c r="AP37" s="971" t="s">
        <v>556</v>
      </c>
      <c r="AQ37" s="971"/>
      <c r="AR37" s="971"/>
      <c r="AS37" s="971"/>
      <c r="AT37" s="971"/>
      <c r="AU37" s="971" t="s">
        <v>556</v>
      </c>
      <c r="AV37" s="971"/>
      <c r="AW37" s="971"/>
      <c r="AX37" s="971"/>
      <c r="AY37" s="971"/>
      <c r="AZ37" s="1041" t="s">
        <v>556</v>
      </c>
      <c r="BA37" s="1041"/>
      <c r="BB37" s="1041"/>
      <c r="BC37" s="1041"/>
      <c r="BD37" s="1041"/>
      <c r="BE37" s="972" t="s">
        <v>401</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380</v>
      </c>
      <c r="B63" s="937" t="s">
        <v>405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3885</v>
      </c>
      <c r="AG63" s="959"/>
      <c r="AH63" s="959"/>
      <c r="AI63" s="959"/>
      <c r="AJ63" s="1022"/>
      <c r="AK63" s="1023"/>
      <c r="AL63" s="963"/>
      <c r="AM63" s="963"/>
      <c r="AN63" s="963"/>
      <c r="AO63" s="963"/>
      <c r="AP63" s="959">
        <f>SUM(AP28:AT62)</f>
        <v>12830</v>
      </c>
      <c r="AQ63" s="959"/>
      <c r="AR63" s="959"/>
      <c r="AS63" s="959"/>
      <c r="AT63" s="959"/>
      <c r="AU63" s="959">
        <f>SUM(AU28:AY62)</f>
        <v>9297</v>
      </c>
      <c r="AV63" s="959"/>
      <c r="AW63" s="959"/>
      <c r="AX63" s="959"/>
      <c r="AY63" s="959"/>
      <c r="AZ63" s="1017"/>
      <c r="BA63" s="1017"/>
      <c r="BB63" s="1017"/>
      <c r="BC63" s="1017"/>
      <c r="BD63" s="1017"/>
      <c r="BE63" s="960"/>
      <c r="BF63" s="960"/>
      <c r="BG63" s="960"/>
      <c r="BH63" s="960"/>
      <c r="BI63" s="961"/>
      <c r="BJ63" s="1018" t="s">
        <v>123</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407</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408</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562</v>
      </c>
      <c r="C68" s="986"/>
      <c r="D68" s="986"/>
      <c r="E68" s="986"/>
      <c r="F68" s="986"/>
      <c r="G68" s="986"/>
      <c r="H68" s="986"/>
      <c r="I68" s="986"/>
      <c r="J68" s="986"/>
      <c r="K68" s="986"/>
      <c r="L68" s="986"/>
      <c r="M68" s="986"/>
      <c r="N68" s="986"/>
      <c r="O68" s="986"/>
      <c r="P68" s="987"/>
      <c r="Q68" s="988">
        <v>6260</v>
      </c>
      <c r="R68" s="982"/>
      <c r="S68" s="982"/>
      <c r="T68" s="982"/>
      <c r="U68" s="982"/>
      <c r="V68" s="982">
        <v>6817</v>
      </c>
      <c r="W68" s="982"/>
      <c r="X68" s="982"/>
      <c r="Y68" s="982"/>
      <c r="Z68" s="982"/>
      <c r="AA68" s="982">
        <v>-557</v>
      </c>
      <c r="AB68" s="982"/>
      <c r="AC68" s="982"/>
      <c r="AD68" s="982"/>
      <c r="AE68" s="982"/>
      <c r="AF68" s="982">
        <v>3266</v>
      </c>
      <c r="AG68" s="982"/>
      <c r="AH68" s="982"/>
      <c r="AI68" s="982"/>
      <c r="AJ68" s="982"/>
      <c r="AK68" s="982" t="s">
        <v>556</v>
      </c>
      <c r="AL68" s="982"/>
      <c r="AM68" s="982"/>
      <c r="AN68" s="982"/>
      <c r="AO68" s="982"/>
      <c r="AP68" s="982">
        <v>13755</v>
      </c>
      <c r="AQ68" s="982"/>
      <c r="AR68" s="982"/>
      <c r="AS68" s="982"/>
      <c r="AT68" s="982"/>
      <c r="AU68" s="982" t="s">
        <v>556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563</v>
      </c>
      <c r="C69" s="975"/>
      <c r="D69" s="975"/>
      <c r="E69" s="975"/>
      <c r="F69" s="975"/>
      <c r="G69" s="975"/>
      <c r="H69" s="975"/>
      <c r="I69" s="975"/>
      <c r="J69" s="975"/>
      <c r="K69" s="975"/>
      <c r="L69" s="975"/>
      <c r="M69" s="975"/>
      <c r="N69" s="975"/>
      <c r="O69" s="975"/>
      <c r="P69" s="976"/>
      <c r="Q69" s="977">
        <v>1199</v>
      </c>
      <c r="R69" s="971"/>
      <c r="S69" s="971"/>
      <c r="T69" s="971"/>
      <c r="U69" s="971"/>
      <c r="V69" s="971">
        <v>1199</v>
      </c>
      <c r="W69" s="971"/>
      <c r="X69" s="971"/>
      <c r="Y69" s="971"/>
      <c r="Z69" s="971"/>
      <c r="AA69" s="971">
        <v>0</v>
      </c>
      <c r="AB69" s="971"/>
      <c r="AC69" s="971"/>
      <c r="AD69" s="971"/>
      <c r="AE69" s="971"/>
      <c r="AF69" s="971">
        <v>0</v>
      </c>
      <c r="AG69" s="971"/>
      <c r="AH69" s="971"/>
      <c r="AI69" s="971"/>
      <c r="AJ69" s="971"/>
      <c r="AK69" s="971" t="s">
        <v>556</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564</v>
      </c>
      <c r="C70" s="975"/>
      <c r="D70" s="975"/>
      <c r="E70" s="975"/>
      <c r="F70" s="975"/>
      <c r="G70" s="975"/>
      <c r="H70" s="975"/>
      <c r="I70" s="975"/>
      <c r="J70" s="975"/>
      <c r="K70" s="975"/>
      <c r="L70" s="975"/>
      <c r="M70" s="975"/>
      <c r="N70" s="975"/>
      <c r="O70" s="975"/>
      <c r="P70" s="976"/>
      <c r="Q70" s="977">
        <v>313311</v>
      </c>
      <c r="R70" s="971"/>
      <c r="S70" s="971"/>
      <c r="T70" s="971"/>
      <c r="U70" s="971"/>
      <c r="V70" s="971">
        <v>310666</v>
      </c>
      <c r="W70" s="971"/>
      <c r="X70" s="971"/>
      <c r="Y70" s="971"/>
      <c r="Z70" s="971"/>
      <c r="AA70" s="971">
        <v>2644</v>
      </c>
      <c r="AB70" s="971"/>
      <c r="AC70" s="971"/>
      <c r="AD70" s="971"/>
      <c r="AE70" s="971"/>
      <c r="AF70" s="971">
        <v>2644</v>
      </c>
      <c r="AG70" s="971"/>
      <c r="AH70" s="971"/>
      <c r="AI70" s="971"/>
      <c r="AJ70" s="971"/>
      <c r="AK70" s="971">
        <v>2298</v>
      </c>
      <c r="AL70" s="971"/>
      <c r="AM70" s="971"/>
      <c r="AN70" s="971"/>
      <c r="AO70" s="971"/>
      <c r="AP70" s="971" t="s">
        <v>556</v>
      </c>
      <c r="AQ70" s="971"/>
      <c r="AR70" s="971"/>
      <c r="AS70" s="971"/>
      <c r="AT70" s="971"/>
      <c r="AU70" s="971" t="s">
        <v>556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565</v>
      </c>
      <c r="C71" s="975"/>
      <c r="D71" s="975"/>
      <c r="E71" s="975"/>
      <c r="F71" s="975"/>
      <c r="G71" s="975"/>
      <c r="H71" s="975"/>
      <c r="I71" s="975"/>
      <c r="J71" s="975"/>
      <c r="K71" s="975"/>
      <c r="L71" s="975"/>
      <c r="M71" s="975"/>
      <c r="N71" s="975"/>
      <c r="O71" s="975"/>
      <c r="P71" s="976"/>
      <c r="Q71" s="977">
        <v>6442</v>
      </c>
      <c r="R71" s="971"/>
      <c r="S71" s="971"/>
      <c r="T71" s="971"/>
      <c r="U71" s="971"/>
      <c r="V71" s="971">
        <v>6301</v>
      </c>
      <c r="W71" s="971"/>
      <c r="X71" s="971"/>
      <c r="Y71" s="971"/>
      <c r="Z71" s="971"/>
      <c r="AA71" s="971">
        <v>141</v>
      </c>
      <c r="AB71" s="971"/>
      <c r="AC71" s="971"/>
      <c r="AD71" s="971"/>
      <c r="AE71" s="971"/>
      <c r="AF71" s="971">
        <v>141</v>
      </c>
      <c r="AG71" s="971"/>
      <c r="AH71" s="971"/>
      <c r="AI71" s="971"/>
      <c r="AJ71" s="971"/>
      <c r="AK71" s="971">
        <v>20</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566</v>
      </c>
      <c r="C72" s="975"/>
      <c r="D72" s="975"/>
      <c r="E72" s="975"/>
      <c r="F72" s="975"/>
      <c r="G72" s="975"/>
      <c r="H72" s="975"/>
      <c r="I72" s="975"/>
      <c r="J72" s="975"/>
      <c r="K72" s="975"/>
      <c r="L72" s="975"/>
      <c r="M72" s="975"/>
      <c r="N72" s="975"/>
      <c r="O72" s="975"/>
      <c r="P72" s="976"/>
      <c r="Q72" s="977">
        <v>739</v>
      </c>
      <c r="R72" s="971"/>
      <c r="S72" s="971"/>
      <c r="T72" s="971"/>
      <c r="U72" s="971"/>
      <c r="V72" s="971">
        <v>371</v>
      </c>
      <c r="W72" s="971"/>
      <c r="X72" s="971"/>
      <c r="Y72" s="971"/>
      <c r="Z72" s="971"/>
      <c r="AA72" s="971">
        <v>368</v>
      </c>
      <c r="AB72" s="971"/>
      <c r="AC72" s="971"/>
      <c r="AD72" s="971"/>
      <c r="AE72" s="971"/>
      <c r="AF72" s="971">
        <v>368</v>
      </c>
      <c r="AG72" s="971"/>
      <c r="AH72" s="971"/>
      <c r="AI72" s="971"/>
      <c r="AJ72" s="971"/>
      <c r="AK72" s="971" t="s">
        <v>556</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567</v>
      </c>
      <c r="C73" s="975"/>
      <c r="D73" s="975"/>
      <c r="E73" s="975"/>
      <c r="F73" s="975"/>
      <c r="G73" s="975"/>
      <c r="H73" s="975"/>
      <c r="I73" s="975"/>
      <c r="J73" s="975"/>
      <c r="K73" s="975"/>
      <c r="L73" s="975"/>
      <c r="M73" s="975"/>
      <c r="N73" s="975"/>
      <c r="O73" s="975"/>
      <c r="P73" s="976"/>
      <c r="Q73" s="977">
        <v>257</v>
      </c>
      <c r="R73" s="971"/>
      <c r="S73" s="971"/>
      <c r="T73" s="971"/>
      <c r="U73" s="971"/>
      <c r="V73" s="971">
        <v>221</v>
      </c>
      <c r="W73" s="971"/>
      <c r="X73" s="971"/>
      <c r="Y73" s="971"/>
      <c r="Z73" s="971"/>
      <c r="AA73" s="971">
        <v>36</v>
      </c>
      <c r="AB73" s="971"/>
      <c r="AC73" s="971"/>
      <c r="AD73" s="971"/>
      <c r="AE73" s="971"/>
      <c r="AF73" s="971">
        <v>36</v>
      </c>
      <c r="AG73" s="971"/>
      <c r="AH73" s="971"/>
      <c r="AI73" s="971"/>
      <c r="AJ73" s="971"/>
      <c r="AK73" s="971">
        <v>255</v>
      </c>
      <c r="AL73" s="971"/>
      <c r="AM73" s="971"/>
      <c r="AN73" s="971"/>
      <c r="AO73" s="971"/>
      <c r="AP73" s="971" t="s">
        <v>556</v>
      </c>
      <c r="AQ73" s="971"/>
      <c r="AR73" s="971"/>
      <c r="AS73" s="971"/>
      <c r="AT73" s="971"/>
      <c r="AU73" s="971" t="s">
        <v>556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568</v>
      </c>
      <c r="C74" s="975"/>
      <c r="D74" s="975"/>
      <c r="E74" s="975"/>
      <c r="F74" s="975"/>
      <c r="G74" s="975"/>
      <c r="H74" s="975"/>
      <c r="I74" s="975"/>
      <c r="J74" s="975"/>
      <c r="K74" s="975"/>
      <c r="L74" s="975"/>
      <c r="M74" s="975"/>
      <c r="N74" s="975"/>
      <c r="O74" s="975"/>
      <c r="P74" s="976"/>
      <c r="Q74" s="977">
        <v>101</v>
      </c>
      <c r="R74" s="971"/>
      <c r="S74" s="971"/>
      <c r="T74" s="971"/>
      <c r="U74" s="971"/>
      <c r="V74" s="971">
        <v>91</v>
      </c>
      <c r="W74" s="971"/>
      <c r="X74" s="971"/>
      <c r="Y74" s="971"/>
      <c r="Z74" s="971"/>
      <c r="AA74" s="971">
        <v>11</v>
      </c>
      <c r="AB74" s="971"/>
      <c r="AC74" s="971"/>
      <c r="AD74" s="971"/>
      <c r="AE74" s="971"/>
      <c r="AF74" s="971">
        <v>11</v>
      </c>
      <c r="AG74" s="971"/>
      <c r="AH74" s="971"/>
      <c r="AI74" s="971"/>
      <c r="AJ74" s="971"/>
      <c r="AK74" s="971">
        <v>28</v>
      </c>
      <c r="AL74" s="971"/>
      <c r="AM74" s="971"/>
      <c r="AN74" s="971"/>
      <c r="AO74" s="971"/>
      <c r="AP74" s="971" t="s">
        <v>556</v>
      </c>
      <c r="AQ74" s="971"/>
      <c r="AR74" s="971"/>
      <c r="AS74" s="971"/>
      <c r="AT74" s="971"/>
      <c r="AU74" s="971" t="s">
        <v>556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569</v>
      </c>
      <c r="C75" s="975"/>
      <c r="D75" s="975"/>
      <c r="E75" s="975"/>
      <c r="F75" s="975"/>
      <c r="G75" s="975"/>
      <c r="H75" s="975"/>
      <c r="I75" s="975"/>
      <c r="J75" s="975"/>
      <c r="K75" s="975"/>
      <c r="L75" s="975"/>
      <c r="M75" s="975"/>
      <c r="N75" s="975"/>
      <c r="O75" s="975"/>
      <c r="P75" s="976"/>
      <c r="Q75" s="978">
        <v>1187</v>
      </c>
      <c r="R75" s="979"/>
      <c r="S75" s="979"/>
      <c r="T75" s="979"/>
      <c r="U75" s="980"/>
      <c r="V75" s="981">
        <v>1169</v>
      </c>
      <c r="W75" s="979"/>
      <c r="X75" s="979"/>
      <c r="Y75" s="979"/>
      <c r="Z75" s="980"/>
      <c r="AA75" s="981">
        <v>18</v>
      </c>
      <c r="AB75" s="979"/>
      <c r="AC75" s="979"/>
      <c r="AD75" s="979"/>
      <c r="AE75" s="980"/>
      <c r="AF75" s="981">
        <v>18</v>
      </c>
      <c r="AG75" s="979"/>
      <c r="AH75" s="979"/>
      <c r="AI75" s="979"/>
      <c r="AJ75" s="980"/>
      <c r="AK75" s="981" t="s">
        <v>556</v>
      </c>
      <c r="AL75" s="979"/>
      <c r="AM75" s="979"/>
      <c r="AN75" s="979"/>
      <c r="AO75" s="980"/>
      <c r="AP75" s="981" t="s">
        <v>556</v>
      </c>
      <c r="AQ75" s="979"/>
      <c r="AR75" s="979"/>
      <c r="AS75" s="979"/>
      <c r="AT75" s="980"/>
      <c r="AU75" s="981" t="s">
        <v>556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570</v>
      </c>
      <c r="C76" s="975"/>
      <c r="D76" s="975"/>
      <c r="E76" s="975"/>
      <c r="F76" s="975"/>
      <c r="G76" s="975"/>
      <c r="H76" s="975"/>
      <c r="I76" s="975"/>
      <c r="J76" s="975"/>
      <c r="K76" s="975"/>
      <c r="L76" s="975"/>
      <c r="M76" s="975"/>
      <c r="N76" s="975"/>
      <c r="O76" s="975"/>
      <c r="P76" s="976"/>
      <c r="Q76" s="978">
        <v>55</v>
      </c>
      <c r="R76" s="979"/>
      <c r="S76" s="979"/>
      <c r="T76" s="979"/>
      <c r="U76" s="980"/>
      <c r="V76" s="981">
        <v>45</v>
      </c>
      <c r="W76" s="979"/>
      <c r="X76" s="979"/>
      <c r="Y76" s="979"/>
      <c r="Z76" s="980"/>
      <c r="AA76" s="981">
        <v>10</v>
      </c>
      <c r="AB76" s="979"/>
      <c r="AC76" s="979"/>
      <c r="AD76" s="979"/>
      <c r="AE76" s="980"/>
      <c r="AF76" s="981">
        <v>10</v>
      </c>
      <c r="AG76" s="979"/>
      <c r="AH76" s="979"/>
      <c r="AI76" s="979"/>
      <c r="AJ76" s="980"/>
      <c r="AK76" s="981" t="s">
        <v>556</v>
      </c>
      <c r="AL76" s="979"/>
      <c r="AM76" s="979"/>
      <c r="AN76" s="979"/>
      <c r="AO76" s="980"/>
      <c r="AP76" s="981" t="s">
        <v>556</v>
      </c>
      <c r="AQ76" s="979"/>
      <c r="AR76" s="979"/>
      <c r="AS76" s="979"/>
      <c r="AT76" s="980"/>
      <c r="AU76" s="981" t="s">
        <v>556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380</v>
      </c>
      <c r="B88" s="937" t="s">
        <v>409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6494</v>
      </c>
      <c r="AG88" s="959"/>
      <c r="AH88" s="959"/>
      <c r="AI88" s="959"/>
      <c r="AJ88" s="959"/>
      <c r="AK88" s="963"/>
      <c r="AL88" s="963"/>
      <c r="AM88" s="963"/>
      <c r="AN88" s="963"/>
      <c r="AO88" s="963"/>
      <c r="AP88" s="959">
        <v>13755</v>
      </c>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937" t="s">
        <v>410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413</v>
      </c>
      <c r="CS102" s="953"/>
      <c r="CT102" s="953"/>
      <c r="CU102" s="953"/>
      <c r="CV102" s="954"/>
      <c r="CW102" s="952">
        <v>132</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418</v>
      </c>
      <c r="AB109" s="896"/>
      <c r="AC109" s="896"/>
      <c r="AD109" s="896"/>
      <c r="AE109" s="897"/>
      <c r="AF109" s="898" t="s">
        <v>419</v>
      </c>
      <c r="AG109" s="896"/>
      <c r="AH109" s="896"/>
      <c r="AI109" s="896"/>
      <c r="AJ109" s="897"/>
      <c r="AK109" s="898" t="s">
        <v>295</v>
      </c>
      <c r="AL109" s="896"/>
      <c r="AM109" s="896"/>
      <c r="AN109" s="896"/>
      <c r="AO109" s="897"/>
      <c r="AP109" s="898" t="s">
        <v>420</v>
      </c>
      <c r="AQ109" s="896"/>
      <c r="AR109" s="896"/>
      <c r="AS109" s="896"/>
      <c r="AT109" s="929"/>
      <c r="AU109" s="895" t="s">
        <v>417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418</v>
      </c>
      <c r="BR109" s="896"/>
      <c r="BS109" s="896"/>
      <c r="BT109" s="896"/>
      <c r="BU109" s="897"/>
      <c r="BV109" s="898" t="s">
        <v>419</v>
      </c>
      <c r="BW109" s="896"/>
      <c r="BX109" s="896"/>
      <c r="BY109" s="896"/>
      <c r="BZ109" s="897"/>
      <c r="CA109" s="898" t="s">
        <v>295</v>
      </c>
      <c r="CB109" s="896"/>
      <c r="CC109" s="896"/>
      <c r="CD109" s="896"/>
      <c r="CE109" s="897"/>
      <c r="CF109" s="936" t="s">
        <v>420</v>
      </c>
      <c r="CG109" s="936"/>
      <c r="CH109" s="936"/>
      <c r="CI109" s="936"/>
      <c r="CJ109" s="936"/>
      <c r="CK109" s="898" t="s">
        <v>421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418</v>
      </c>
      <c r="DH109" s="896"/>
      <c r="DI109" s="896"/>
      <c r="DJ109" s="896"/>
      <c r="DK109" s="897"/>
      <c r="DL109" s="898" t="s">
        <v>419</v>
      </c>
      <c r="DM109" s="896"/>
      <c r="DN109" s="896"/>
      <c r="DO109" s="896"/>
      <c r="DP109" s="897"/>
      <c r="DQ109" s="898" t="s">
        <v>295</v>
      </c>
      <c r="DR109" s="896"/>
      <c r="DS109" s="896"/>
      <c r="DT109" s="896"/>
      <c r="DU109" s="897"/>
      <c r="DV109" s="898" t="s">
        <v>420</v>
      </c>
      <c r="DW109" s="896"/>
      <c r="DX109" s="896"/>
      <c r="DY109" s="896"/>
      <c r="DZ109" s="929"/>
    </row>
    <row r="110" spans="1:131" s="218" customFormat="1" ht="26.25" customHeight="1" x14ac:dyDescent="0.2">
      <c r="A110" s="807" t="s">
        <v>422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1992766</v>
      </c>
      <c r="AB110" s="889"/>
      <c r="AC110" s="889"/>
      <c r="AD110" s="889"/>
      <c r="AE110" s="890"/>
      <c r="AF110" s="891">
        <v>2030423</v>
      </c>
      <c r="AG110" s="889"/>
      <c r="AH110" s="889"/>
      <c r="AI110" s="889"/>
      <c r="AJ110" s="890"/>
      <c r="AK110" s="891">
        <v>2119475</v>
      </c>
      <c r="AL110" s="889"/>
      <c r="AM110" s="889"/>
      <c r="AN110" s="889"/>
      <c r="AO110" s="890"/>
      <c r="AP110" s="892">
        <v>20.9</v>
      </c>
      <c r="AQ110" s="893"/>
      <c r="AR110" s="893"/>
      <c r="AS110" s="893"/>
      <c r="AT110" s="894"/>
      <c r="AU110" s="930" t="s">
        <v>70</v>
      </c>
      <c r="AV110" s="931"/>
      <c r="AW110" s="931"/>
      <c r="AX110" s="931"/>
      <c r="AY110" s="931"/>
      <c r="AZ110" s="860" t="s">
        <v>423</v>
      </c>
      <c r="BA110" s="808"/>
      <c r="BB110" s="808"/>
      <c r="BC110" s="808"/>
      <c r="BD110" s="808"/>
      <c r="BE110" s="808"/>
      <c r="BF110" s="808"/>
      <c r="BG110" s="808"/>
      <c r="BH110" s="808"/>
      <c r="BI110" s="808"/>
      <c r="BJ110" s="808"/>
      <c r="BK110" s="808"/>
      <c r="BL110" s="808"/>
      <c r="BM110" s="808"/>
      <c r="BN110" s="808"/>
      <c r="BO110" s="808"/>
      <c r="BP110" s="809"/>
      <c r="BQ110" s="861">
        <v>19436853</v>
      </c>
      <c r="BR110" s="842"/>
      <c r="BS110" s="842"/>
      <c r="BT110" s="842"/>
      <c r="BU110" s="842"/>
      <c r="BV110" s="842">
        <v>18193336</v>
      </c>
      <c r="BW110" s="842"/>
      <c r="BX110" s="842"/>
      <c r="BY110" s="842"/>
      <c r="BZ110" s="842"/>
      <c r="CA110" s="842">
        <v>17565032</v>
      </c>
      <c r="CB110" s="842"/>
      <c r="CC110" s="842"/>
      <c r="CD110" s="842"/>
      <c r="CE110" s="842"/>
      <c r="CF110" s="866">
        <v>172.9</v>
      </c>
      <c r="CG110" s="867"/>
      <c r="CH110" s="867"/>
      <c r="CI110" s="867"/>
      <c r="CJ110" s="867"/>
      <c r="CK110" s="926" t="s">
        <v>424</v>
      </c>
      <c r="CL110" s="819"/>
      <c r="CM110" s="860" t="s">
        <v>425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123</v>
      </c>
      <c r="DH110" s="842"/>
      <c r="DI110" s="842"/>
      <c r="DJ110" s="842"/>
      <c r="DK110" s="842"/>
      <c r="DL110" s="842" t="s">
        <v>123</v>
      </c>
      <c r="DM110" s="842"/>
      <c r="DN110" s="842"/>
      <c r="DO110" s="842"/>
      <c r="DP110" s="842"/>
      <c r="DQ110" s="842" t="s">
        <v>123</v>
      </c>
      <c r="DR110" s="842"/>
      <c r="DS110" s="842"/>
      <c r="DT110" s="842"/>
      <c r="DU110" s="842"/>
      <c r="DV110" s="843" t="s">
        <v>123</v>
      </c>
      <c r="DW110" s="843"/>
      <c r="DX110" s="843"/>
      <c r="DY110" s="843"/>
      <c r="DZ110" s="844"/>
    </row>
    <row r="111" spans="1:131" s="218" customFormat="1" ht="26.25" customHeight="1" x14ac:dyDescent="0.2">
      <c r="A111" s="774" t="s">
        <v>426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5" t="s">
        <v>427</v>
      </c>
      <c r="BA111" s="752"/>
      <c r="BB111" s="752"/>
      <c r="BC111" s="752"/>
      <c r="BD111" s="752"/>
      <c r="BE111" s="752"/>
      <c r="BF111" s="752"/>
      <c r="BG111" s="752"/>
      <c r="BH111" s="752"/>
      <c r="BI111" s="752"/>
      <c r="BJ111" s="752"/>
      <c r="BK111" s="752"/>
      <c r="BL111" s="752"/>
      <c r="BM111" s="752"/>
      <c r="BN111" s="752"/>
      <c r="BO111" s="752"/>
      <c r="BP111" s="753"/>
      <c r="BQ111" s="816">
        <v>50511</v>
      </c>
      <c r="BR111" s="817"/>
      <c r="BS111" s="817"/>
      <c r="BT111" s="817"/>
      <c r="BU111" s="817"/>
      <c r="BV111" s="817">
        <v>37909</v>
      </c>
      <c r="BW111" s="817"/>
      <c r="BX111" s="817"/>
      <c r="BY111" s="817"/>
      <c r="BZ111" s="817"/>
      <c r="CA111" s="817">
        <v>28137</v>
      </c>
      <c r="CB111" s="817"/>
      <c r="CC111" s="817"/>
      <c r="CD111" s="817"/>
      <c r="CE111" s="817"/>
      <c r="CF111" s="875">
        <v>0.3</v>
      </c>
      <c r="CG111" s="876"/>
      <c r="CH111" s="876"/>
      <c r="CI111" s="876"/>
      <c r="CJ111" s="876"/>
      <c r="CK111" s="927"/>
      <c r="CL111" s="821"/>
      <c r="CM111" s="815" t="s">
        <v>428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123</v>
      </c>
      <c r="DH111" s="817"/>
      <c r="DI111" s="817"/>
      <c r="DJ111" s="817"/>
      <c r="DK111" s="817"/>
      <c r="DL111" s="817" t="s">
        <v>123</v>
      </c>
      <c r="DM111" s="817"/>
      <c r="DN111" s="817"/>
      <c r="DO111" s="817"/>
      <c r="DP111" s="817"/>
      <c r="DQ111" s="817" t="s">
        <v>123</v>
      </c>
      <c r="DR111" s="817"/>
      <c r="DS111" s="817"/>
      <c r="DT111" s="817"/>
      <c r="DU111" s="817"/>
      <c r="DV111" s="794" t="s">
        <v>123</v>
      </c>
      <c r="DW111" s="794"/>
      <c r="DX111" s="794"/>
      <c r="DY111" s="794"/>
      <c r="DZ111" s="795"/>
    </row>
    <row r="112" spans="1:131" s="218" customFormat="1" ht="26.25" customHeight="1" x14ac:dyDescent="0.2">
      <c r="A112" s="912" t="s">
        <v>429</v>
      </c>
      <c r="B112" s="913"/>
      <c r="C112" s="752" t="s">
        <v>430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123</v>
      </c>
      <c r="AB112" s="780"/>
      <c r="AC112" s="780"/>
      <c r="AD112" s="780"/>
      <c r="AE112" s="781"/>
      <c r="AF112" s="782" t="s">
        <v>123</v>
      </c>
      <c r="AG112" s="780"/>
      <c r="AH112" s="780"/>
      <c r="AI112" s="780"/>
      <c r="AJ112" s="781"/>
      <c r="AK112" s="782" t="s">
        <v>123</v>
      </c>
      <c r="AL112" s="780"/>
      <c r="AM112" s="780"/>
      <c r="AN112" s="780"/>
      <c r="AO112" s="781"/>
      <c r="AP112" s="824" t="s">
        <v>123</v>
      </c>
      <c r="AQ112" s="825"/>
      <c r="AR112" s="825"/>
      <c r="AS112" s="825"/>
      <c r="AT112" s="826"/>
      <c r="AU112" s="932"/>
      <c r="AV112" s="933"/>
      <c r="AW112" s="933"/>
      <c r="AX112" s="933"/>
      <c r="AY112" s="933"/>
      <c r="AZ112" s="815" t="s">
        <v>431</v>
      </c>
      <c r="BA112" s="752"/>
      <c r="BB112" s="752"/>
      <c r="BC112" s="752"/>
      <c r="BD112" s="752"/>
      <c r="BE112" s="752"/>
      <c r="BF112" s="752"/>
      <c r="BG112" s="752"/>
      <c r="BH112" s="752"/>
      <c r="BI112" s="752"/>
      <c r="BJ112" s="752"/>
      <c r="BK112" s="752"/>
      <c r="BL112" s="752"/>
      <c r="BM112" s="752"/>
      <c r="BN112" s="752"/>
      <c r="BO112" s="752"/>
      <c r="BP112" s="753"/>
      <c r="BQ112" s="816">
        <v>11113136</v>
      </c>
      <c r="BR112" s="817"/>
      <c r="BS112" s="817"/>
      <c r="BT112" s="817"/>
      <c r="BU112" s="817"/>
      <c r="BV112" s="817">
        <v>10442887</v>
      </c>
      <c r="BW112" s="817"/>
      <c r="BX112" s="817"/>
      <c r="BY112" s="817"/>
      <c r="BZ112" s="817"/>
      <c r="CA112" s="817">
        <v>9290989</v>
      </c>
      <c r="CB112" s="817"/>
      <c r="CC112" s="817"/>
      <c r="CD112" s="817"/>
      <c r="CE112" s="817"/>
      <c r="CF112" s="875">
        <v>91.5</v>
      </c>
      <c r="CG112" s="876"/>
      <c r="CH112" s="876"/>
      <c r="CI112" s="876"/>
      <c r="CJ112" s="876"/>
      <c r="CK112" s="927"/>
      <c r="CL112" s="821"/>
      <c r="CM112" s="815" t="s">
        <v>432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9000</v>
      </c>
      <c r="DH112" s="817"/>
      <c r="DI112" s="817"/>
      <c r="DJ112" s="817"/>
      <c r="DK112" s="817"/>
      <c r="DL112" s="817">
        <v>8583</v>
      </c>
      <c r="DM112" s="817"/>
      <c r="DN112" s="817"/>
      <c r="DO112" s="817"/>
      <c r="DP112" s="817"/>
      <c r="DQ112" s="817">
        <v>8145</v>
      </c>
      <c r="DR112" s="817"/>
      <c r="DS112" s="817"/>
      <c r="DT112" s="817"/>
      <c r="DU112" s="817"/>
      <c r="DV112" s="794">
        <v>0.1</v>
      </c>
      <c r="DW112" s="794"/>
      <c r="DX112" s="794"/>
      <c r="DY112" s="794"/>
      <c r="DZ112" s="795"/>
    </row>
    <row r="113" spans="1:130" s="218" customFormat="1" ht="26.25" customHeight="1" x14ac:dyDescent="0.2">
      <c r="A113" s="914"/>
      <c r="B113" s="915"/>
      <c r="C113" s="752" t="s">
        <v>433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1649887</v>
      </c>
      <c r="AB113" s="919"/>
      <c r="AC113" s="919"/>
      <c r="AD113" s="919"/>
      <c r="AE113" s="920"/>
      <c r="AF113" s="921">
        <v>1304866</v>
      </c>
      <c r="AG113" s="919"/>
      <c r="AH113" s="919"/>
      <c r="AI113" s="919"/>
      <c r="AJ113" s="920"/>
      <c r="AK113" s="921">
        <v>1215301</v>
      </c>
      <c r="AL113" s="919"/>
      <c r="AM113" s="919"/>
      <c r="AN113" s="919"/>
      <c r="AO113" s="920"/>
      <c r="AP113" s="922">
        <v>12</v>
      </c>
      <c r="AQ113" s="923"/>
      <c r="AR113" s="923"/>
      <c r="AS113" s="923"/>
      <c r="AT113" s="924"/>
      <c r="AU113" s="932"/>
      <c r="AV113" s="933"/>
      <c r="AW113" s="933"/>
      <c r="AX113" s="933"/>
      <c r="AY113" s="933"/>
      <c r="AZ113" s="815" t="s">
        <v>434</v>
      </c>
      <c r="BA113" s="752"/>
      <c r="BB113" s="752"/>
      <c r="BC113" s="752"/>
      <c r="BD113" s="752"/>
      <c r="BE113" s="752"/>
      <c r="BF113" s="752"/>
      <c r="BG113" s="752"/>
      <c r="BH113" s="752"/>
      <c r="BI113" s="752"/>
      <c r="BJ113" s="752"/>
      <c r="BK113" s="752"/>
      <c r="BL113" s="752"/>
      <c r="BM113" s="752"/>
      <c r="BN113" s="752"/>
      <c r="BO113" s="752"/>
      <c r="BP113" s="753"/>
      <c r="BQ113" s="816">
        <v>64490</v>
      </c>
      <c r="BR113" s="817"/>
      <c r="BS113" s="817"/>
      <c r="BT113" s="817"/>
      <c r="BU113" s="817"/>
      <c r="BV113" s="817">
        <v>29660</v>
      </c>
      <c r="BW113" s="817"/>
      <c r="BX113" s="817"/>
      <c r="BY113" s="817"/>
      <c r="BZ113" s="817"/>
      <c r="CA113" s="817" t="s">
        <v>123</v>
      </c>
      <c r="CB113" s="817"/>
      <c r="CC113" s="817"/>
      <c r="CD113" s="817"/>
      <c r="CE113" s="817"/>
      <c r="CF113" s="875" t="s">
        <v>123</v>
      </c>
      <c r="CG113" s="876"/>
      <c r="CH113" s="876"/>
      <c r="CI113" s="876"/>
      <c r="CJ113" s="876"/>
      <c r="CK113" s="927"/>
      <c r="CL113" s="821"/>
      <c r="CM113" s="815" t="s">
        <v>435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x14ac:dyDescent="0.2">
      <c r="A114" s="914"/>
      <c r="B114" s="915"/>
      <c r="C114" s="752" t="s">
        <v>436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45232</v>
      </c>
      <c r="AB114" s="780"/>
      <c r="AC114" s="780"/>
      <c r="AD114" s="780"/>
      <c r="AE114" s="781"/>
      <c r="AF114" s="782">
        <v>35874</v>
      </c>
      <c r="AG114" s="780"/>
      <c r="AH114" s="780"/>
      <c r="AI114" s="780"/>
      <c r="AJ114" s="781"/>
      <c r="AK114" s="782">
        <v>30106</v>
      </c>
      <c r="AL114" s="780"/>
      <c r="AM114" s="780"/>
      <c r="AN114" s="780"/>
      <c r="AO114" s="781"/>
      <c r="AP114" s="824">
        <v>0.3</v>
      </c>
      <c r="AQ114" s="825"/>
      <c r="AR114" s="825"/>
      <c r="AS114" s="825"/>
      <c r="AT114" s="826"/>
      <c r="AU114" s="932"/>
      <c r="AV114" s="933"/>
      <c r="AW114" s="933"/>
      <c r="AX114" s="933"/>
      <c r="AY114" s="933"/>
      <c r="AZ114" s="815" t="s">
        <v>437</v>
      </c>
      <c r="BA114" s="752"/>
      <c r="BB114" s="752"/>
      <c r="BC114" s="752"/>
      <c r="BD114" s="752"/>
      <c r="BE114" s="752"/>
      <c r="BF114" s="752"/>
      <c r="BG114" s="752"/>
      <c r="BH114" s="752"/>
      <c r="BI114" s="752"/>
      <c r="BJ114" s="752"/>
      <c r="BK114" s="752"/>
      <c r="BL114" s="752"/>
      <c r="BM114" s="752"/>
      <c r="BN114" s="752"/>
      <c r="BO114" s="752"/>
      <c r="BP114" s="753"/>
      <c r="BQ114" s="816">
        <v>1405123</v>
      </c>
      <c r="BR114" s="817"/>
      <c r="BS114" s="817"/>
      <c r="BT114" s="817"/>
      <c r="BU114" s="817"/>
      <c r="BV114" s="817">
        <v>1502460</v>
      </c>
      <c r="BW114" s="817"/>
      <c r="BX114" s="817"/>
      <c r="BY114" s="817"/>
      <c r="BZ114" s="817"/>
      <c r="CA114" s="817">
        <v>1521664</v>
      </c>
      <c r="CB114" s="817"/>
      <c r="CC114" s="817"/>
      <c r="CD114" s="817"/>
      <c r="CE114" s="817"/>
      <c r="CF114" s="875">
        <v>15</v>
      </c>
      <c r="CG114" s="876"/>
      <c r="CH114" s="876"/>
      <c r="CI114" s="876"/>
      <c r="CJ114" s="876"/>
      <c r="CK114" s="927"/>
      <c r="CL114" s="821"/>
      <c r="CM114" s="815" t="s">
        <v>438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x14ac:dyDescent="0.2">
      <c r="A115" s="914"/>
      <c r="B115" s="915"/>
      <c r="C115" s="752" t="s">
        <v>439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7853</v>
      </c>
      <c r="AB115" s="919"/>
      <c r="AC115" s="919"/>
      <c r="AD115" s="919"/>
      <c r="AE115" s="920"/>
      <c r="AF115" s="921">
        <v>7188</v>
      </c>
      <c r="AG115" s="919"/>
      <c r="AH115" s="919"/>
      <c r="AI115" s="919"/>
      <c r="AJ115" s="920"/>
      <c r="AK115" s="921">
        <v>6162</v>
      </c>
      <c r="AL115" s="919"/>
      <c r="AM115" s="919"/>
      <c r="AN115" s="919"/>
      <c r="AO115" s="920"/>
      <c r="AP115" s="922">
        <v>0.1</v>
      </c>
      <c r="AQ115" s="923"/>
      <c r="AR115" s="923"/>
      <c r="AS115" s="923"/>
      <c r="AT115" s="924"/>
      <c r="AU115" s="932"/>
      <c r="AV115" s="933"/>
      <c r="AW115" s="933"/>
      <c r="AX115" s="933"/>
      <c r="AY115" s="933"/>
      <c r="AZ115" s="815" t="s">
        <v>440</v>
      </c>
      <c r="BA115" s="752"/>
      <c r="BB115" s="752"/>
      <c r="BC115" s="752"/>
      <c r="BD115" s="752"/>
      <c r="BE115" s="752"/>
      <c r="BF115" s="752"/>
      <c r="BG115" s="752"/>
      <c r="BH115" s="752"/>
      <c r="BI115" s="752"/>
      <c r="BJ115" s="752"/>
      <c r="BK115" s="752"/>
      <c r="BL115" s="752"/>
      <c r="BM115" s="752"/>
      <c r="BN115" s="752"/>
      <c r="BO115" s="752"/>
      <c r="BP115" s="753"/>
      <c r="BQ115" s="816">
        <v>156</v>
      </c>
      <c r="BR115" s="817"/>
      <c r="BS115" s="817"/>
      <c r="BT115" s="817"/>
      <c r="BU115" s="817"/>
      <c r="BV115" s="817">
        <v>505</v>
      </c>
      <c r="BW115" s="817"/>
      <c r="BX115" s="817"/>
      <c r="BY115" s="817"/>
      <c r="BZ115" s="817"/>
      <c r="CA115" s="817">
        <v>1204</v>
      </c>
      <c r="CB115" s="817"/>
      <c r="CC115" s="817"/>
      <c r="CD115" s="817"/>
      <c r="CE115" s="817"/>
      <c r="CF115" s="875">
        <v>0</v>
      </c>
      <c r="CG115" s="876"/>
      <c r="CH115" s="876"/>
      <c r="CI115" s="876"/>
      <c r="CJ115" s="876"/>
      <c r="CK115" s="927"/>
      <c r="CL115" s="821"/>
      <c r="CM115" s="815" t="s">
        <v>441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123</v>
      </c>
      <c r="DH115" s="780"/>
      <c r="DI115" s="780"/>
      <c r="DJ115" s="780"/>
      <c r="DK115" s="781"/>
      <c r="DL115" s="782" t="s">
        <v>123</v>
      </c>
      <c r="DM115" s="780"/>
      <c r="DN115" s="780"/>
      <c r="DO115" s="780"/>
      <c r="DP115" s="781"/>
      <c r="DQ115" s="782" t="s">
        <v>123</v>
      </c>
      <c r="DR115" s="780"/>
      <c r="DS115" s="780"/>
      <c r="DT115" s="780"/>
      <c r="DU115" s="781"/>
      <c r="DV115" s="824" t="s">
        <v>123</v>
      </c>
      <c r="DW115" s="825"/>
      <c r="DX115" s="825"/>
      <c r="DY115" s="825"/>
      <c r="DZ115" s="826"/>
    </row>
    <row r="116" spans="1:130" s="218" customFormat="1" ht="26.25" customHeight="1" x14ac:dyDescent="0.2">
      <c r="A116" s="916"/>
      <c r="B116" s="917"/>
      <c r="C116" s="839" t="s">
        <v>442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123</v>
      </c>
      <c r="AB116" s="780"/>
      <c r="AC116" s="780"/>
      <c r="AD116" s="780"/>
      <c r="AE116" s="781"/>
      <c r="AF116" s="782" t="s">
        <v>123</v>
      </c>
      <c r="AG116" s="780"/>
      <c r="AH116" s="780"/>
      <c r="AI116" s="780"/>
      <c r="AJ116" s="781"/>
      <c r="AK116" s="782" t="s">
        <v>123</v>
      </c>
      <c r="AL116" s="780"/>
      <c r="AM116" s="780"/>
      <c r="AN116" s="780"/>
      <c r="AO116" s="781"/>
      <c r="AP116" s="824" t="s">
        <v>123</v>
      </c>
      <c r="AQ116" s="825"/>
      <c r="AR116" s="825"/>
      <c r="AS116" s="825"/>
      <c r="AT116" s="826"/>
      <c r="AU116" s="932"/>
      <c r="AV116" s="933"/>
      <c r="AW116" s="933"/>
      <c r="AX116" s="933"/>
      <c r="AY116" s="933"/>
      <c r="AZ116" s="909" t="s">
        <v>443</v>
      </c>
      <c r="BA116" s="910"/>
      <c r="BB116" s="910"/>
      <c r="BC116" s="910"/>
      <c r="BD116" s="910"/>
      <c r="BE116" s="910"/>
      <c r="BF116" s="910"/>
      <c r="BG116" s="910"/>
      <c r="BH116" s="910"/>
      <c r="BI116" s="910"/>
      <c r="BJ116" s="910"/>
      <c r="BK116" s="910"/>
      <c r="BL116" s="910"/>
      <c r="BM116" s="910"/>
      <c r="BN116" s="910"/>
      <c r="BO116" s="910"/>
      <c r="BP116" s="911"/>
      <c r="BQ116" s="816" t="s">
        <v>123</v>
      </c>
      <c r="BR116" s="817"/>
      <c r="BS116" s="817"/>
      <c r="BT116" s="817"/>
      <c r="BU116" s="817"/>
      <c r="BV116" s="817" t="s">
        <v>123</v>
      </c>
      <c r="BW116" s="817"/>
      <c r="BX116" s="817"/>
      <c r="BY116" s="817"/>
      <c r="BZ116" s="817"/>
      <c r="CA116" s="817" t="s">
        <v>123</v>
      </c>
      <c r="CB116" s="817"/>
      <c r="CC116" s="817"/>
      <c r="CD116" s="817"/>
      <c r="CE116" s="817"/>
      <c r="CF116" s="875" t="s">
        <v>123</v>
      </c>
      <c r="CG116" s="876"/>
      <c r="CH116" s="876"/>
      <c r="CI116" s="876"/>
      <c r="CJ116" s="876"/>
      <c r="CK116" s="927"/>
      <c r="CL116" s="821"/>
      <c r="CM116" s="815" t="s">
        <v>444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445</v>
      </c>
      <c r="Z117" s="897"/>
      <c r="AA117" s="902">
        <v>3695738</v>
      </c>
      <c r="AB117" s="903"/>
      <c r="AC117" s="903"/>
      <c r="AD117" s="903"/>
      <c r="AE117" s="904"/>
      <c r="AF117" s="905">
        <v>3378351</v>
      </c>
      <c r="AG117" s="903"/>
      <c r="AH117" s="903"/>
      <c r="AI117" s="903"/>
      <c r="AJ117" s="904"/>
      <c r="AK117" s="905">
        <v>3371044</v>
      </c>
      <c r="AL117" s="903"/>
      <c r="AM117" s="903"/>
      <c r="AN117" s="903"/>
      <c r="AO117" s="904"/>
      <c r="AP117" s="906"/>
      <c r="AQ117" s="907"/>
      <c r="AR117" s="907"/>
      <c r="AS117" s="907"/>
      <c r="AT117" s="908"/>
      <c r="AU117" s="932"/>
      <c r="AV117" s="933"/>
      <c r="AW117" s="933"/>
      <c r="AX117" s="933"/>
      <c r="AY117" s="933"/>
      <c r="AZ117" s="863" t="s">
        <v>446</v>
      </c>
      <c r="BA117" s="864"/>
      <c r="BB117" s="864"/>
      <c r="BC117" s="864"/>
      <c r="BD117" s="864"/>
      <c r="BE117" s="864"/>
      <c r="BF117" s="864"/>
      <c r="BG117" s="864"/>
      <c r="BH117" s="864"/>
      <c r="BI117" s="864"/>
      <c r="BJ117" s="864"/>
      <c r="BK117" s="864"/>
      <c r="BL117" s="864"/>
      <c r="BM117" s="864"/>
      <c r="BN117" s="864"/>
      <c r="BO117" s="864"/>
      <c r="BP117" s="865"/>
      <c r="BQ117" s="816" t="s">
        <v>123</v>
      </c>
      <c r="BR117" s="817"/>
      <c r="BS117" s="817"/>
      <c r="BT117" s="817"/>
      <c r="BU117" s="817"/>
      <c r="BV117" s="817" t="s">
        <v>123</v>
      </c>
      <c r="BW117" s="817"/>
      <c r="BX117" s="817"/>
      <c r="BY117" s="817"/>
      <c r="BZ117" s="817"/>
      <c r="CA117" s="817" t="s">
        <v>123</v>
      </c>
      <c r="CB117" s="817"/>
      <c r="CC117" s="817"/>
      <c r="CD117" s="817"/>
      <c r="CE117" s="817"/>
      <c r="CF117" s="875" t="s">
        <v>123</v>
      </c>
      <c r="CG117" s="876"/>
      <c r="CH117" s="876"/>
      <c r="CI117" s="876"/>
      <c r="CJ117" s="876"/>
      <c r="CK117" s="927"/>
      <c r="CL117" s="821"/>
      <c r="CM117" s="815" t="s">
        <v>447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x14ac:dyDescent="0.2">
      <c r="A118" s="895" t="s">
        <v>421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418</v>
      </c>
      <c r="AB118" s="896"/>
      <c r="AC118" s="896"/>
      <c r="AD118" s="896"/>
      <c r="AE118" s="897"/>
      <c r="AF118" s="898" t="s">
        <v>419</v>
      </c>
      <c r="AG118" s="896"/>
      <c r="AH118" s="896"/>
      <c r="AI118" s="896"/>
      <c r="AJ118" s="897"/>
      <c r="AK118" s="898" t="s">
        <v>295</v>
      </c>
      <c r="AL118" s="896"/>
      <c r="AM118" s="896"/>
      <c r="AN118" s="896"/>
      <c r="AO118" s="897"/>
      <c r="AP118" s="899" t="s">
        <v>420</v>
      </c>
      <c r="AQ118" s="900"/>
      <c r="AR118" s="900"/>
      <c r="AS118" s="900"/>
      <c r="AT118" s="901"/>
      <c r="AU118" s="932"/>
      <c r="AV118" s="933"/>
      <c r="AW118" s="933"/>
      <c r="AX118" s="933"/>
      <c r="AY118" s="933"/>
      <c r="AZ118" s="838" t="s">
        <v>448</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5" t="s">
        <v>449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x14ac:dyDescent="0.2">
      <c r="A119" s="818" t="s">
        <v>424</v>
      </c>
      <c r="B119" s="819"/>
      <c r="C119" s="860" t="s">
        <v>425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123</v>
      </c>
      <c r="AB119" s="889"/>
      <c r="AC119" s="889"/>
      <c r="AD119" s="889"/>
      <c r="AE119" s="890"/>
      <c r="AF119" s="891" t="s">
        <v>123</v>
      </c>
      <c r="AG119" s="889"/>
      <c r="AH119" s="889"/>
      <c r="AI119" s="889"/>
      <c r="AJ119" s="890"/>
      <c r="AK119" s="891" t="s">
        <v>123</v>
      </c>
      <c r="AL119" s="889"/>
      <c r="AM119" s="889"/>
      <c r="AN119" s="889"/>
      <c r="AO119" s="890"/>
      <c r="AP119" s="892" t="s">
        <v>123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450</v>
      </c>
      <c r="BP119" s="878"/>
      <c r="BQ119" s="879">
        <v>32070269</v>
      </c>
      <c r="BR119" s="845"/>
      <c r="BS119" s="845"/>
      <c r="BT119" s="845"/>
      <c r="BU119" s="845"/>
      <c r="BV119" s="845">
        <v>30206757</v>
      </c>
      <c r="BW119" s="845"/>
      <c r="BX119" s="845"/>
      <c r="BY119" s="845"/>
      <c r="BZ119" s="845"/>
      <c r="CA119" s="845">
        <v>28407026</v>
      </c>
      <c r="CB119" s="845"/>
      <c r="CC119" s="845"/>
      <c r="CD119" s="845"/>
      <c r="CE119" s="845"/>
      <c r="CF119" s="748"/>
      <c r="CG119" s="749"/>
      <c r="CH119" s="749"/>
      <c r="CI119" s="749"/>
      <c r="CJ119" s="834"/>
      <c r="CK119" s="928"/>
      <c r="CL119" s="823"/>
      <c r="CM119" s="838" t="s">
        <v>451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41511</v>
      </c>
      <c r="DH119" s="764"/>
      <c r="DI119" s="764"/>
      <c r="DJ119" s="764"/>
      <c r="DK119" s="765"/>
      <c r="DL119" s="766">
        <v>29326</v>
      </c>
      <c r="DM119" s="764"/>
      <c r="DN119" s="764"/>
      <c r="DO119" s="764"/>
      <c r="DP119" s="765"/>
      <c r="DQ119" s="766">
        <v>19992</v>
      </c>
      <c r="DR119" s="764"/>
      <c r="DS119" s="764"/>
      <c r="DT119" s="764"/>
      <c r="DU119" s="765"/>
      <c r="DV119" s="848">
        <v>0.2</v>
      </c>
      <c r="DW119" s="849"/>
      <c r="DX119" s="849"/>
      <c r="DY119" s="849"/>
      <c r="DZ119" s="850"/>
    </row>
    <row r="120" spans="1:130" s="218" customFormat="1" ht="26.25" customHeight="1" x14ac:dyDescent="0.2">
      <c r="A120" s="820"/>
      <c r="B120" s="821"/>
      <c r="C120" s="815" t="s">
        <v>428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452</v>
      </c>
      <c r="AV120" s="881"/>
      <c r="AW120" s="881"/>
      <c r="AX120" s="881"/>
      <c r="AY120" s="882"/>
      <c r="AZ120" s="860" t="s">
        <v>453</v>
      </c>
      <c r="BA120" s="808"/>
      <c r="BB120" s="808"/>
      <c r="BC120" s="808"/>
      <c r="BD120" s="808"/>
      <c r="BE120" s="808"/>
      <c r="BF120" s="808"/>
      <c r="BG120" s="808"/>
      <c r="BH120" s="808"/>
      <c r="BI120" s="808"/>
      <c r="BJ120" s="808"/>
      <c r="BK120" s="808"/>
      <c r="BL120" s="808"/>
      <c r="BM120" s="808"/>
      <c r="BN120" s="808"/>
      <c r="BO120" s="808"/>
      <c r="BP120" s="809"/>
      <c r="BQ120" s="861">
        <v>11900259</v>
      </c>
      <c r="BR120" s="842"/>
      <c r="BS120" s="842"/>
      <c r="BT120" s="842"/>
      <c r="BU120" s="842"/>
      <c r="BV120" s="842">
        <v>10567734</v>
      </c>
      <c r="BW120" s="842"/>
      <c r="BX120" s="842"/>
      <c r="BY120" s="842"/>
      <c r="BZ120" s="842"/>
      <c r="CA120" s="842">
        <v>11900150</v>
      </c>
      <c r="CB120" s="842"/>
      <c r="CC120" s="842"/>
      <c r="CD120" s="842"/>
      <c r="CE120" s="842"/>
      <c r="CF120" s="866">
        <v>117.2</v>
      </c>
      <c r="CG120" s="867"/>
      <c r="CH120" s="867"/>
      <c r="CI120" s="867"/>
      <c r="CJ120" s="867"/>
      <c r="CK120" s="868" t="s">
        <v>454</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9661840</v>
      </c>
      <c r="DH120" s="842"/>
      <c r="DI120" s="842"/>
      <c r="DJ120" s="842"/>
      <c r="DK120" s="842"/>
      <c r="DL120" s="842">
        <v>9012556</v>
      </c>
      <c r="DM120" s="842"/>
      <c r="DN120" s="842"/>
      <c r="DO120" s="842"/>
      <c r="DP120" s="842"/>
      <c r="DQ120" s="842">
        <v>7927039</v>
      </c>
      <c r="DR120" s="842"/>
      <c r="DS120" s="842"/>
      <c r="DT120" s="842"/>
      <c r="DU120" s="842"/>
      <c r="DV120" s="843">
        <v>78</v>
      </c>
      <c r="DW120" s="843"/>
      <c r="DX120" s="843"/>
      <c r="DY120" s="843"/>
      <c r="DZ120" s="844"/>
    </row>
    <row r="121" spans="1:130" s="218" customFormat="1" ht="26.25" customHeight="1" x14ac:dyDescent="0.2">
      <c r="A121" s="820"/>
      <c r="B121" s="821"/>
      <c r="C121" s="863" t="s">
        <v>455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5" t="s">
        <v>456</v>
      </c>
      <c r="BA121" s="752"/>
      <c r="BB121" s="752"/>
      <c r="BC121" s="752"/>
      <c r="BD121" s="752"/>
      <c r="BE121" s="752"/>
      <c r="BF121" s="752"/>
      <c r="BG121" s="752"/>
      <c r="BH121" s="752"/>
      <c r="BI121" s="752"/>
      <c r="BJ121" s="752"/>
      <c r="BK121" s="752"/>
      <c r="BL121" s="752"/>
      <c r="BM121" s="752"/>
      <c r="BN121" s="752"/>
      <c r="BO121" s="752"/>
      <c r="BP121" s="753"/>
      <c r="BQ121" s="816">
        <v>27462</v>
      </c>
      <c r="BR121" s="817"/>
      <c r="BS121" s="817"/>
      <c r="BT121" s="817"/>
      <c r="BU121" s="817"/>
      <c r="BV121" s="817">
        <v>588554</v>
      </c>
      <c r="BW121" s="817"/>
      <c r="BX121" s="817"/>
      <c r="BY121" s="817"/>
      <c r="BZ121" s="817"/>
      <c r="CA121" s="817">
        <v>595810</v>
      </c>
      <c r="CB121" s="817"/>
      <c r="CC121" s="817"/>
      <c r="CD121" s="817"/>
      <c r="CE121" s="817"/>
      <c r="CF121" s="875">
        <v>5.9</v>
      </c>
      <c r="CG121" s="876"/>
      <c r="CH121" s="876"/>
      <c r="CI121" s="876"/>
      <c r="CJ121" s="876"/>
      <c r="CK121" s="869"/>
      <c r="CL121" s="855"/>
      <c r="CM121" s="855"/>
      <c r="CN121" s="855"/>
      <c r="CO121" s="856"/>
      <c r="CP121" s="835" t="s">
        <v>399</v>
      </c>
      <c r="CQ121" s="836"/>
      <c r="CR121" s="836"/>
      <c r="CS121" s="836"/>
      <c r="CT121" s="836"/>
      <c r="CU121" s="836"/>
      <c r="CV121" s="836"/>
      <c r="CW121" s="836"/>
      <c r="CX121" s="836"/>
      <c r="CY121" s="836"/>
      <c r="CZ121" s="836"/>
      <c r="DA121" s="836"/>
      <c r="DB121" s="836"/>
      <c r="DC121" s="836"/>
      <c r="DD121" s="836"/>
      <c r="DE121" s="836"/>
      <c r="DF121" s="837"/>
      <c r="DG121" s="816">
        <v>1279547</v>
      </c>
      <c r="DH121" s="817"/>
      <c r="DI121" s="817"/>
      <c r="DJ121" s="817"/>
      <c r="DK121" s="817"/>
      <c r="DL121" s="817">
        <v>1215679</v>
      </c>
      <c r="DM121" s="817"/>
      <c r="DN121" s="817"/>
      <c r="DO121" s="817"/>
      <c r="DP121" s="817"/>
      <c r="DQ121" s="817">
        <v>1161126</v>
      </c>
      <c r="DR121" s="817"/>
      <c r="DS121" s="817"/>
      <c r="DT121" s="817"/>
      <c r="DU121" s="817"/>
      <c r="DV121" s="794">
        <v>11.4</v>
      </c>
      <c r="DW121" s="794"/>
      <c r="DX121" s="794"/>
      <c r="DY121" s="794"/>
      <c r="DZ121" s="795"/>
    </row>
    <row r="122" spans="1:130" s="218" customFormat="1" ht="26.25" customHeight="1" x14ac:dyDescent="0.2">
      <c r="A122" s="820"/>
      <c r="B122" s="821"/>
      <c r="C122" s="815" t="s">
        <v>438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457</v>
      </c>
      <c r="BA122" s="839"/>
      <c r="BB122" s="839"/>
      <c r="BC122" s="839"/>
      <c r="BD122" s="839"/>
      <c r="BE122" s="839"/>
      <c r="BF122" s="839"/>
      <c r="BG122" s="839"/>
      <c r="BH122" s="839"/>
      <c r="BI122" s="839"/>
      <c r="BJ122" s="839"/>
      <c r="BK122" s="839"/>
      <c r="BL122" s="839"/>
      <c r="BM122" s="839"/>
      <c r="BN122" s="839"/>
      <c r="BO122" s="839"/>
      <c r="BP122" s="840"/>
      <c r="BQ122" s="879">
        <v>23220519</v>
      </c>
      <c r="BR122" s="845"/>
      <c r="BS122" s="845"/>
      <c r="BT122" s="845"/>
      <c r="BU122" s="845"/>
      <c r="BV122" s="845">
        <v>21171235</v>
      </c>
      <c r="BW122" s="845"/>
      <c r="BX122" s="845"/>
      <c r="BY122" s="845"/>
      <c r="BZ122" s="845"/>
      <c r="CA122" s="845">
        <v>19500123</v>
      </c>
      <c r="CB122" s="845"/>
      <c r="CC122" s="845"/>
      <c r="CD122" s="845"/>
      <c r="CE122" s="845"/>
      <c r="CF122" s="846">
        <v>192</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71166</v>
      </c>
      <c r="DH122" s="817"/>
      <c r="DI122" s="817"/>
      <c r="DJ122" s="817"/>
      <c r="DK122" s="817"/>
      <c r="DL122" s="817">
        <v>124073</v>
      </c>
      <c r="DM122" s="817"/>
      <c r="DN122" s="817"/>
      <c r="DO122" s="817"/>
      <c r="DP122" s="817"/>
      <c r="DQ122" s="817">
        <v>122404</v>
      </c>
      <c r="DR122" s="817"/>
      <c r="DS122" s="817"/>
      <c r="DT122" s="817"/>
      <c r="DU122" s="817"/>
      <c r="DV122" s="794">
        <v>1.2</v>
      </c>
      <c r="DW122" s="794"/>
      <c r="DX122" s="794"/>
      <c r="DY122" s="794"/>
      <c r="DZ122" s="795"/>
    </row>
    <row r="123" spans="1:130" s="218" customFormat="1" ht="26.25" customHeight="1" x14ac:dyDescent="0.2">
      <c r="A123" s="820"/>
      <c r="B123" s="821"/>
      <c r="C123" s="815" t="s">
        <v>444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458</v>
      </c>
      <c r="BP123" s="878"/>
      <c r="BQ123" s="832">
        <v>35148240</v>
      </c>
      <c r="BR123" s="833"/>
      <c r="BS123" s="833"/>
      <c r="BT123" s="833"/>
      <c r="BU123" s="833"/>
      <c r="BV123" s="833">
        <v>32327523</v>
      </c>
      <c r="BW123" s="833"/>
      <c r="BX123" s="833"/>
      <c r="BY123" s="833"/>
      <c r="BZ123" s="833"/>
      <c r="CA123" s="833">
        <v>31996083</v>
      </c>
      <c r="CB123" s="833"/>
      <c r="CC123" s="833"/>
      <c r="CD123" s="833"/>
      <c r="CE123" s="833"/>
      <c r="CF123" s="748"/>
      <c r="CG123" s="749"/>
      <c r="CH123" s="749"/>
      <c r="CI123" s="749"/>
      <c r="CJ123" s="834"/>
      <c r="CK123" s="869"/>
      <c r="CL123" s="855"/>
      <c r="CM123" s="855"/>
      <c r="CN123" s="855"/>
      <c r="CO123" s="856"/>
      <c r="CP123" s="835" t="s">
        <v>400</v>
      </c>
      <c r="CQ123" s="836"/>
      <c r="CR123" s="836"/>
      <c r="CS123" s="836"/>
      <c r="CT123" s="836"/>
      <c r="CU123" s="836"/>
      <c r="CV123" s="836"/>
      <c r="CW123" s="836"/>
      <c r="CX123" s="836"/>
      <c r="CY123" s="836"/>
      <c r="CZ123" s="836"/>
      <c r="DA123" s="836"/>
      <c r="DB123" s="836"/>
      <c r="DC123" s="836"/>
      <c r="DD123" s="836"/>
      <c r="DE123" s="836"/>
      <c r="DF123" s="837"/>
      <c r="DG123" s="779">
        <v>98315</v>
      </c>
      <c r="DH123" s="780"/>
      <c r="DI123" s="780"/>
      <c r="DJ123" s="780"/>
      <c r="DK123" s="781"/>
      <c r="DL123" s="782">
        <v>89083</v>
      </c>
      <c r="DM123" s="780"/>
      <c r="DN123" s="780"/>
      <c r="DO123" s="780"/>
      <c r="DP123" s="781"/>
      <c r="DQ123" s="782">
        <v>79673</v>
      </c>
      <c r="DR123" s="780"/>
      <c r="DS123" s="780"/>
      <c r="DT123" s="780"/>
      <c r="DU123" s="781"/>
      <c r="DV123" s="824">
        <v>0.8</v>
      </c>
      <c r="DW123" s="825"/>
      <c r="DX123" s="825"/>
      <c r="DY123" s="825"/>
      <c r="DZ123" s="826"/>
    </row>
    <row r="124" spans="1:130" s="218" customFormat="1" ht="26.25" customHeight="1" thickBot="1" x14ac:dyDescent="0.25">
      <c r="A124" s="820"/>
      <c r="B124" s="821"/>
      <c r="C124" s="815" t="s">
        <v>447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459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123</v>
      </c>
      <c r="BR124" s="831"/>
      <c r="BS124" s="831"/>
      <c r="BT124" s="831"/>
      <c r="BU124" s="831"/>
      <c r="BV124" s="831" t="s">
        <v>123</v>
      </c>
      <c r="BW124" s="831"/>
      <c r="BX124" s="831"/>
      <c r="BY124" s="831"/>
      <c r="BZ124" s="831"/>
      <c r="CA124" s="831" t="s">
        <v>123</v>
      </c>
      <c r="CB124" s="831"/>
      <c r="CC124" s="831"/>
      <c r="CD124" s="831"/>
      <c r="CE124" s="831"/>
      <c r="CF124" s="726"/>
      <c r="CG124" s="727"/>
      <c r="CH124" s="727"/>
      <c r="CI124" s="727"/>
      <c r="CJ124" s="862"/>
      <c r="CK124" s="870"/>
      <c r="CL124" s="870"/>
      <c r="CM124" s="870"/>
      <c r="CN124" s="870"/>
      <c r="CO124" s="871"/>
      <c r="CP124" s="835" t="s">
        <v>460</v>
      </c>
      <c r="CQ124" s="836"/>
      <c r="CR124" s="836"/>
      <c r="CS124" s="836"/>
      <c r="CT124" s="836"/>
      <c r="CU124" s="836"/>
      <c r="CV124" s="836"/>
      <c r="CW124" s="836"/>
      <c r="CX124" s="836"/>
      <c r="CY124" s="836"/>
      <c r="CZ124" s="836"/>
      <c r="DA124" s="836"/>
      <c r="DB124" s="836"/>
      <c r="DC124" s="836"/>
      <c r="DD124" s="836"/>
      <c r="DE124" s="836"/>
      <c r="DF124" s="837"/>
      <c r="DG124" s="763">
        <v>2268</v>
      </c>
      <c r="DH124" s="764"/>
      <c r="DI124" s="764"/>
      <c r="DJ124" s="764"/>
      <c r="DK124" s="765"/>
      <c r="DL124" s="766">
        <v>1496</v>
      </c>
      <c r="DM124" s="764"/>
      <c r="DN124" s="764"/>
      <c r="DO124" s="764"/>
      <c r="DP124" s="765"/>
      <c r="DQ124" s="766">
        <v>747</v>
      </c>
      <c r="DR124" s="764"/>
      <c r="DS124" s="764"/>
      <c r="DT124" s="764"/>
      <c r="DU124" s="765"/>
      <c r="DV124" s="848">
        <v>0</v>
      </c>
      <c r="DW124" s="849"/>
      <c r="DX124" s="849"/>
      <c r="DY124" s="849"/>
      <c r="DZ124" s="850"/>
    </row>
    <row r="125" spans="1:130" s="218" customFormat="1" ht="26.25" customHeight="1" x14ac:dyDescent="0.2">
      <c r="A125" s="820"/>
      <c r="B125" s="821"/>
      <c r="C125" s="815" t="s">
        <v>449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461</v>
      </c>
      <c r="CL125" s="852"/>
      <c r="CM125" s="852"/>
      <c r="CN125" s="852"/>
      <c r="CO125" s="853"/>
      <c r="CP125" s="860" t="s">
        <v>462</v>
      </c>
      <c r="CQ125" s="808"/>
      <c r="CR125" s="808"/>
      <c r="CS125" s="808"/>
      <c r="CT125" s="808"/>
      <c r="CU125" s="808"/>
      <c r="CV125" s="808"/>
      <c r="CW125" s="808"/>
      <c r="CX125" s="808"/>
      <c r="CY125" s="808"/>
      <c r="CZ125" s="808"/>
      <c r="DA125" s="808"/>
      <c r="DB125" s="808"/>
      <c r="DC125" s="808"/>
      <c r="DD125" s="808"/>
      <c r="DE125" s="808"/>
      <c r="DF125" s="809"/>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x14ac:dyDescent="0.25">
      <c r="A126" s="820"/>
      <c r="B126" s="821"/>
      <c r="C126" s="815" t="s">
        <v>451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7357</v>
      </c>
      <c r="AB126" s="780"/>
      <c r="AC126" s="780"/>
      <c r="AD126" s="780"/>
      <c r="AE126" s="781"/>
      <c r="AF126" s="782">
        <v>6818</v>
      </c>
      <c r="AG126" s="780"/>
      <c r="AH126" s="780"/>
      <c r="AI126" s="780"/>
      <c r="AJ126" s="781"/>
      <c r="AK126" s="782">
        <v>5906</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463</v>
      </c>
      <c r="CQ126" s="752"/>
      <c r="CR126" s="752"/>
      <c r="CS126" s="752"/>
      <c r="CT126" s="752"/>
      <c r="CU126" s="752"/>
      <c r="CV126" s="752"/>
      <c r="CW126" s="752"/>
      <c r="CX126" s="752"/>
      <c r="CY126" s="752"/>
      <c r="CZ126" s="752"/>
      <c r="DA126" s="752"/>
      <c r="DB126" s="752"/>
      <c r="DC126" s="752"/>
      <c r="DD126" s="752"/>
      <c r="DE126" s="752"/>
      <c r="DF126" s="753"/>
      <c r="DG126" s="816" t="s">
        <v>123</v>
      </c>
      <c r="DH126" s="817"/>
      <c r="DI126" s="817"/>
      <c r="DJ126" s="817"/>
      <c r="DK126" s="817"/>
      <c r="DL126" s="817" t="s">
        <v>123</v>
      </c>
      <c r="DM126" s="817"/>
      <c r="DN126" s="817"/>
      <c r="DO126" s="817"/>
      <c r="DP126" s="817"/>
      <c r="DQ126" s="817" t="s">
        <v>123</v>
      </c>
      <c r="DR126" s="817"/>
      <c r="DS126" s="817"/>
      <c r="DT126" s="817"/>
      <c r="DU126" s="817"/>
      <c r="DV126" s="794" t="s">
        <v>123</v>
      </c>
      <c r="DW126" s="794"/>
      <c r="DX126" s="794"/>
      <c r="DY126" s="794"/>
      <c r="DZ126" s="795"/>
    </row>
    <row r="127" spans="1:130" s="218" customFormat="1" ht="26.25" customHeight="1" x14ac:dyDescent="0.2">
      <c r="A127" s="822"/>
      <c r="B127" s="823"/>
      <c r="C127" s="838" t="s">
        <v>464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496</v>
      </c>
      <c r="AB127" s="780"/>
      <c r="AC127" s="780"/>
      <c r="AD127" s="780"/>
      <c r="AE127" s="781"/>
      <c r="AF127" s="782">
        <v>370</v>
      </c>
      <c r="AG127" s="780"/>
      <c r="AH127" s="780"/>
      <c r="AI127" s="780"/>
      <c r="AJ127" s="781"/>
      <c r="AK127" s="782">
        <v>256</v>
      </c>
      <c r="AL127" s="780"/>
      <c r="AM127" s="780"/>
      <c r="AN127" s="780"/>
      <c r="AO127" s="781"/>
      <c r="AP127" s="824">
        <v>0</v>
      </c>
      <c r="AQ127" s="825"/>
      <c r="AR127" s="825"/>
      <c r="AS127" s="825"/>
      <c r="AT127" s="826"/>
      <c r="AU127" s="220"/>
      <c r="AV127" s="220"/>
      <c r="AW127" s="220"/>
      <c r="AX127" s="841" t="s">
        <v>465</v>
      </c>
      <c r="AY127" s="812"/>
      <c r="AZ127" s="812"/>
      <c r="BA127" s="812"/>
      <c r="BB127" s="812"/>
      <c r="BC127" s="812"/>
      <c r="BD127" s="812"/>
      <c r="BE127" s="813"/>
      <c r="BF127" s="811" t="s">
        <v>466</v>
      </c>
      <c r="BG127" s="812"/>
      <c r="BH127" s="812"/>
      <c r="BI127" s="812"/>
      <c r="BJ127" s="812"/>
      <c r="BK127" s="812"/>
      <c r="BL127" s="813"/>
      <c r="BM127" s="811" t="s">
        <v>467</v>
      </c>
      <c r="BN127" s="812"/>
      <c r="BO127" s="812"/>
      <c r="BP127" s="812"/>
      <c r="BQ127" s="812"/>
      <c r="BR127" s="812"/>
      <c r="BS127" s="813"/>
      <c r="BT127" s="811" t="s">
        <v>468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469</v>
      </c>
      <c r="CQ127" s="752"/>
      <c r="CR127" s="752"/>
      <c r="CS127" s="752"/>
      <c r="CT127" s="752"/>
      <c r="CU127" s="752"/>
      <c r="CV127" s="752"/>
      <c r="CW127" s="752"/>
      <c r="CX127" s="752"/>
      <c r="CY127" s="752"/>
      <c r="CZ127" s="752"/>
      <c r="DA127" s="752"/>
      <c r="DB127" s="752"/>
      <c r="DC127" s="752"/>
      <c r="DD127" s="752"/>
      <c r="DE127" s="752"/>
      <c r="DF127" s="753"/>
      <c r="DG127" s="816" t="s">
        <v>123</v>
      </c>
      <c r="DH127" s="817"/>
      <c r="DI127" s="817"/>
      <c r="DJ127" s="817"/>
      <c r="DK127" s="817"/>
      <c r="DL127" s="817" t="s">
        <v>123</v>
      </c>
      <c r="DM127" s="817"/>
      <c r="DN127" s="817"/>
      <c r="DO127" s="817"/>
      <c r="DP127" s="817"/>
      <c r="DQ127" s="817" t="s">
        <v>123</v>
      </c>
      <c r="DR127" s="817"/>
      <c r="DS127" s="817"/>
      <c r="DT127" s="817"/>
      <c r="DU127" s="817"/>
      <c r="DV127" s="794" t="s">
        <v>123</v>
      </c>
      <c r="DW127" s="794"/>
      <c r="DX127" s="794"/>
      <c r="DY127" s="794"/>
      <c r="DZ127" s="795"/>
    </row>
    <row r="128" spans="1:130" s="218" customFormat="1" ht="26.25" customHeight="1" thickBot="1" x14ac:dyDescent="0.25">
      <c r="A128" s="796" t="s">
        <v>470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471</v>
      </c>
      <c r="X128" s="798"/>
      <c r="Y128" s="798"/>
      <c r="Z128" s="799"/>
      <c r="AA128" s="800">
        <v>169871</v>
      </c>
      <c r="AB128" s="801"/>
      <c r="AC128" s="801"/>
      <c r="AD128" s="801"/>
      <c r="AE128" s="802"/>
      <c r="AF128" s="803">
        <v>179866</v>
      </c>
      <c r="AG128" s="801"/>
      <c r="AH128" s="801"/>
      <c r="AI128" s="801"/>
      <c r="AJ128" s="802"/>
      <c r="AK128" s="803">
        <v>178219</v>
      </c>
      <c r="AL128" s="801"/>
      <c r="AM128" s="801"/>
      <c r="AN128" s="801"/>
      <c r="AO128" s="802"/>
      <c r="AP128" s="804"/>
      <c r="AQ128" s="805"/>
      <c r="AR128" s="805"/>
      <c r="AS128" s="805"/>
      <c r="AT128" s="806"/>
      <c r="AU128" s="220"/>
      <c r="AV128" s="220"/>
      <c r="AW128" s="220"/>
      <c r="AX128" s="807" t="s">
        <v>472</v>
      </c>
      <c r="AY128" s="808"/>
      <c r="AZ128" s="808"/>
      <c r="BA128" s="808"/>
      <c r="BB128" s="808"/>
      <c r="BC128" s="808"/>
      <c r="BD128" s="808"/>
      <c r="BE128" s="809"/>
      <c r="BF128" s="786" t="s">
        <v>123</v>
      </c>
      <c r="BG128" s="787"/>
      <c r="BH128" s="787"/>
      <c r="BI128" s="787"/>
      <c r="BJ128" s="787"/>
      <c r="BK128" s="787"/>
      <c r="BL128" s="810"/>
      <c r="BM128" s="786">
        <v>12.99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473</v>
      </c>
      <c r="CQ128" s="730"/>
      <c r="CR128" s="730"/>
      <c r="CS128" s="730"/>
      <c r="CT128" s="730"/>
      <c r="CU128" s="730"/>
      <c r="CV128" s="730"/>
      <c r="CW128" s="730"/>
      <c r="CX128" s="730"/>
      <c r="CY128" s="730"/>
      <c r="CZ128" s="730"/>
      <c r="DA128" s="730"/>
      <c r="DB128" s="730"/>
      <c r="DC128" s="730"/>
      <c r="DD128" s="730"/>
      <c r="DE128" s="730"/>
      <c r="DF128" s="731"/>
      <c r="DG128" s="790">
        <v>156</v>
      </c>
      <c r="DH128" s="791"/>
      <c r="DI128" s="791"/>
      <c r="DJ128" s="791"/>
      <c r="DK128" s="791"/>
      <c r="DL128" s="791">
        <v>505</v>
      </c>
      <c r="DM128" s="791"/>
      <c r="DN128" s="791"/>
      <c r="DO128" s="791"/>
      <c r="DP128" s="791"/>
      <c r="DQ128" s="791">
        <v>1204</v>
      </c>
      <c r="DR128" s="791"/>
      <c r="DS128" s="791"/>
      <c r="DT128" s="791"/>
      <c r="DU128" s="791"/>
      <c r="DV128" s="792">
        <v>0</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474</v>
      </c>
      <c r="X129" s="777"/>
      <c r="Y129" s="777"/>
      <c r="Z129" s="778"/>
      <c r="AA129" s="779">
        <v>12358591</v>
      </c>
      <c r="AB129" s="780"/>
      <c r="AC129" s="780"/>
      <c r="AD129" s="780"/>
      <c r="AE129" s="781"/>
      <c r="AF129" s="782">
        <v>12263444</v>
      </c>
      <c r="AG129" s="780"/>
      <c r="AH129" s="780"/>
      <c r="AI129" s="780"/>
      <c r="AJ129" s="781"/>
      <c r="AK129" s="782">
        <v>12552815</v>
      </c>
      <c r="AL129" s="780"/>
      <c r="AM129" s="780"/>
      <c r="AN129" s="780"/>
      <c r="AO129" s="781"/>
      <c r="AP129" s="783"/>
      <c r="AQ129" s="784"/>
      <c r="AR129" s="784"/>
      <c r="AS129" s="784"/>
      <c r="AT129" s="785"/>
      <c r="AU129" s="221"/>
      <c r="AV129" s="221"/>
      <c r="AW129" s="221"/>
      <c r="AX129" s="751" t="s">
        <v>475</v>
      </c>
      <c r="AY129" s="752"/>
      <c r="AZ129" s="752"/>
      <c r="BA129" s="752"/>
      <c r="BB129" s="752"/>
      <c r="BC129" s="752"/>
      <c r="BD129" s="752"/>
      <c r="BE129" s="753"/>
      <c r="BF129" s="770" t="s">
        <v>123</v>
      </c>
      <c r="BG129" s="771"/>
      <c r="BH129" s="771"/>
      <c r="BI129" s="771"/>
      <c r="BJ129" s="771"/>
      <c r="BK129" s="771"/>
      <c r="BL129" s="772"/>
      <c r="BM129" s="770">
        <v>17.989999999999998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477</v>
      </c>
      <c r="X130" s="777"/>
      <c r="Y130" s="777"/>
      <c r="Z130" s="778"/>
      <c r="AA130" s="779">
        <v>2508760</v>
      </c>
      <c r="AB130" s="780"/>
      <c r="AC130" s="780"/>
      <c r="AD130" s="780"/>
      <c r="AE130" s="781"/>
      <c r="AF130" s="782">
        <v>2431525</v>
      </c>
      <c r="AG130" s="780"/>
      <c r="AH130" s="780"/>
      <c r="AI130" s="780"/>
      <c r="AJ130" s="781"/>
      <c r="AK130" s="782">
        <v>2395055</v>
      </c>
      <c r="AL130" s="780"/>
      <c r="AM130" s="780"/>
      <c r="AN130" s="780"/>
      <c r="AO130" s="781"/>
      <c r="AP130" s="783"/>
      <c r="AQ130" s="784"/>
      <c r="AR130" s="784"/>
      <c r="AS130" s="784"/>
      <c r="AT130" s="785"/>
      <c r="AU130" s="221"/>
      <c r="AV130" s="221"/>
      <c r="AW130" s="221"/>
      <c r="AX130" s="751" t="s">
        <v>478</v>
      </c>
      <c r="AY130" s="752"/>
      <c r="AZ130" s="752"/>
      <c r="BA130" s="752"/>
      <c r="BB130" s="752"/>
      <c r="BC130" s="752"/>
      <c r="BD130" s="752"/>
      <c r="BE130" s="753"/>
      <c r="BF130" s="754">
        <v>8.6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479</v>
      </c>
      <c r="X131" s="761"/>
      <c r="Y131" s="761"/>
      <c r="Z131" s="762"/>
      <c r="AA131" s="763">
        <v>9849831</v>
      </c>
      <c r="AB131" s="764"/>
      <c r="AC131" s="764"/>
      <c r="AD131" s="764"/>
      <c r="AE131" s="765"/>
      <c r="AF131" s="766">
        <v>9831919</v>
      </c>
      <c r="AG131" s="764"/>
      <c r="AH131" s="764"/>
      <c r="AI131" s="764"/>
      <c r="AJ131" s="765"/>
      <c r="AK131" s="766">
        <v>10157760</v>
      </c>
      <c r="AL131" s="764"/>
      <c r="AM131" s="764"/>
      <c r="AN131" s="764"/>
      <c r="AO131" s="765"/>
      <c r="AP131" s="767"/>
      <c r="AQ131" s="768"/>
      <c r="AR131" s="768"/>
      <c r="AS131" s="768"/>
      <c r="AT131" s="769"/>
      <c r="AU131" s="221"/>
      <c r="AV131" s="221"/>
      <c r="AW131" s="221"/>
      <c r="AX131" s="729" t="s">
        <v>480</v>
      </c>
      <c r="AY131" s="730"/>
      <c r="AZ131" s="730"/>
      <c r="BA131" s="730"/>
      <c r="BB131" s="730"/>
      <c r="BC131" s="730"/>
      <c r="BD131" s="730"/>
      <c r="BE131" s="731"/>
      <c r="BF131" s="732" t="s">
        <v>123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481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482</v>
      </c>
      <c r="W132" s="742"/>
      <c r="X132" s="742"/>
      <c r="Y132" s="742"/>
      <c r="Z132" s="743"/>
      <c r="AA132" s="744">
        <v>10.32613656</v>
      </c>
      <c r="AB132" s="745"/>
      <c r="AC132" s="745"/>
      <c r="AD132" s="745"/>
      <c r="AE132" s="746"/>
      <c r="AF132" s="747">
        <v>7.800715201</v>
      </c>
      <c r="AG132" s="745"/>
      <c r="AH132" s="745"/>
      <c r="AI132" s="745"/>
      <c r="AJ132" s="746"/>
      <c r="AK132" s="747">
        <v>7.8538023490000004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483</v>
      </c>
      <c r="W133" s="721"/>
      <c r="X133" s="721"/>
      <c r="Y133" s="721"/>
      <c r="Z133" s="722"/>
      <c r="AA133" s="723">
        <v>9.6</v>
      </c>
      <c r="AB133" s="724"/>
      <c r="AC133" s="724"/>
      <c r="AD133" s="724"/>
      <c r="AE133" s="725"/>
      <c r="AF133" s="723">
        <v>9.1</v>
      </c>
      <c r="AG133" s="724"/>
      <c r="AH133" s="724"/>
      <c r="AI133" s="724"/>
      <c r="AJ133" s="725"/>
      <c r="AK133" s="723">
        <v>8.6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nI8fFD7kxeUWykdeK+TspxY6q47jA2E6bBPbwm6EPZ/DKrb6iMDRTuiISKP8UQg+NFQpA226ragYXejxujikg==" saltValue="sDqjoLwAPWKgPHhnE1hr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23"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uoWMTVTVmf64G0iL3s9eoMFvuVuwv1jD/RPoAmlH++N1z6kyRvVyo+6WqEPqT6jLteKbhfV0TBZiCuOmERV/ig==" saltValue="MtF/pf652DEKEY42UcK7r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3eyEAid3lMC7ENpZ1VQwmya+UoaWi2v8Gm3tM16BHw1qLr9qPWWB7GJLXlKSTgvknMy9YWJvy+tEQAMHmMBew==" saltValue="bgaOPRkc82yBehqbNJZ5ag==" spinCount="100000" sheet="1" objects="1" scenarios="1"/>
  <dataConsolidate/>
  <phoneticPr fontId="2"/>
  <printOptions horizontalCentered="1" verticalCentered="1"/>
  <pageMargins left="0" right="0" top="0" bottom="0" header="0" footer="0"/>
  <pageSetup paperSize="8" scale="6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487</v>
      </c>
      <c r="AP7" s="260"/>
      <c r="AQ7" s="261" t="s">
        <v>488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489</v>
      </c>
      <c r="AQ8" s="267" t="s">
        <v>490</v>
      </c>
      <c r="AR8" s="268" t="s">
        <v>491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492</v>
      </c>
      <c r="AL9" s="1131"/>
      <c r="AM9" s="1131"/>
      <c r="AN9" s="1132"/>
      <c r="AO9" s="269">
        <v>4246398</v>
      </c>
      <c r="AP9" s="269">
        <v>137798</v>
      </c>
      <c r="AQ9" s="270">
        <v>98214</v>
      </c>
      <c r="AR9" s="271">
        <v>40.299999999999997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493</v>
      </c>
      <c r="AL10" s="1131"/>
      <c r="AM10" s="1131"/>
      <c r="AN10" s="1132"/>
      <c r="AO10" s="272">
        <v>501731</v>
      </c>
      <c r="AP10" s="272">
        <v>16282</v>
      </c>
      <c r="AQ10" s="273">
        <v>8330</v>
      </c>
      <c r="AR10" s="274">
        <v>95.5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494</v>
      </c>
      <c r="AL11" s="1131"/>
      <c r="AM11" s="1131"/>
      <c r="AN11" s="1132"/>
      <c r="AO11" s="272" t="s">
        <v>495</v>
      </c>
      <c r="AP11" s="272" t="s">
        <v>495</v>
      </c>
      <c r="AQ11" s="273">
        <v>2236</v>
      </c>
      <c r="AR11" s="274" t="s">
        <v>495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496</v>
      </c>
      <c r="AL12" s="1131"/>
      <c r="AM12" s="1131"/>
      <c r="AN12" s="1132"/>
      <c r="AO12" s="272" t="s">
        <v>495</v>
      </c>
      <c r="AP12" s="272" t="s">
        <v>495</v>
      </c>
      <c r="AQ12" s="273">
        <v>12</v>
      </c>
      <c r="AR12" s="274" t="s">
        <v>495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497</v>
      </c>
      <c r="AL13" s="1131"/>
      <c r="AM13" s="1131"/>
      <c r="AN13" s="1132"/>
      <c r="AO13" s="272">
        <v>101465</v>
      </c>
      <c r="AP13" s="272">
        <v>3293</v>
      </c>
      <c r="AQ13" s="273">
        <v>3111</v>
      </c>
      <c r="AR13" s="274">
        <v>5.9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498</v>
      </c>
      <c r="AL14" s="1131"/>
      <c r="AM14" s="1131"/>
      <c r="AN14" s="1132"/>
      <c r="AO14" s="272">
        <v>114342</v>
      </c>
      <c r="AP14" s="272">
        <v>3710</v>
      </c>
      <c r="AQ14" s="273">
        <v>1882</v>
      </c>
      <c r="AR14" s="274">
        <v>97.1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499</v>
      </c>
      <c r="AL15" s="1134"/>
      <c r="AM15" s="1134"/>
      <c r="AN15" s="1135"/>
      <c r="AO15" s="272">
        <v>-205090</v>
      </c>
      <c r="AP15" s="272">
        <v>-6655</v>
      </c>
      <c r="AQ15" s="273">
        <v>-6411</v>
      </c>
      <c r="AR15" s="274">
        <v>3.8</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4758846</v>
      </c>
      <c r="AP16" s="272">
        <v>154428</v>
      </c>
      <c r="AQ16" s="273">
        <v>107373</v>
      </c>
      <c r="AR16" s="274">
        <v>43.8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501</v>
      </c>
      <c r="AP20" s="281" t="s">
        <v>502</v>
      </c>
      <c r="AQ20" s="282" t="s">
        <v>503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504</v>
      </c>
      <c r="AL21" s="1137"/>
      <c r="AM21" s="1137"/>
      <c r="AN21" s="1138"/>
      <c r="AO21" s="285">
        <v>12.72</v>
      </c>
      <c r="AP21" s="286">
        <v>9.17</v>
      </c>
      <c r="AQ21" s="287">
        <v>3.55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505</v>
      </c>
      <c r="AL22" s="1137"/>
      <c r="AM22" s="1137"/>
      <c r="AN22" s="1138"/>
      <c r="AO22" s="290">
        <v>97.6</v>
      </c>
      <c r="AP22" s="291">
        <v>97.5</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487</v>
      </c>
      <c r="AP30" s="260"/>
      <c r="AQ30" s="261" t="s">
        <v>488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489</v>
      </c>
      <c r="AQ31" s="267" t="s">
        <v>490</v>
      </c>
      <c r="AR31" s="268" t="s">
        <v>491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509</v>
      </c>
      <c r="AL32" s="1121"/>
      <c r="AM32" s="1121"/>
      <c r="AN32" s="1122"/>
      <c r="AO32" s="300">
        <v>2119475</v>
      </c>
      <c r="AP32" s="300">
        <v>68778</v>
      </c>
      <c r="AQ32" s="301">
        <v>55954</v>
      </c>
      <c r="AR32" s="302">
        <v>22.9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510</v>
      </c>
      <c r="AL33" s="1121"/>
      <c r="AM33" s="1121"/>
      <c r="AN33" s="1122"/>
      <c r="AO33" s="300" t="s">
        <v>495</v>
      </c>
      <c r="AP33" s="300" t="s">
        <v>495</v>
      </c>
      <c r="AQ33" s="301" t="s">
        <v>495</v>
      </c>
      <c r="AR33" s="302" t="s">
        <v>495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511</v>
      </c>
      <c r="AL34" s="1121"/>
      <c r="AM34" s="1121"/>
      <c r="AN34" s="1122"/>
      <c r="AO34" s="300" t="s">
        <v>495</v>
      </c>
      <c r="AP34" s="300" t="s">
        <v>495</v>
      </c>
      <c r="AQ34" s="301">
        <v>1</v>
      </c>
      <c r="AR34" s="302" t="s">
        <v>495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512</v>
      </c>
      <c r="AL35" s="1121"/>
      <c r="AM35" s="1121"/>
      <c r="AN35" s="1122"/>
      <c r="AO35" s="300">
        <v>1215301</v>
      </c>
      <c r="AP35" s="300">
        <v>39437</v>
      </c>
      <c r="AQ35" s="301">
        <v>17691</v>
      </c>
      <c r="AR35" s="302">
        <v>122.9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513</v>
      </c>
      <c r="AL36" s="1121"/>
      <c r="AM36" s="1121"/>
      <c r="AN36" s="1122"/>
      <c r="AO36" s="300">
        <v>30106</v>
      </c>
      <c r="AP36" s="300">
        <v>977</v>
      </c>
      <c r="AQ36" s="301">
        <v>2603</v>
      </c>
      <c r="AR36" s="302">
        <v>-62.5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514</v>
      </c>
      <c r="AL37" s="1121"/>
      <c r="AM37" s="1121"/>
      <c r="AN37" s="1122"/>
      <c r="AO37" s="300">
        <v>6162</v>
      </c>
      <c r="AP37" s="300">
        <v>200</v>
      </c>
      <c r="AQ37" s="301">
        <v>579</v>
      </c>
      <c r="AR37" s="302">
        <v>-65.5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515</v>
      </c>
      <c r="AL38" s="1124"/>
      <c r="AM38" s="1124"/>
      <c r="AN38" s="1125"/>
      <c r="AO38" s="303" t="s">
        <v>495</v>
      </c>
      <c r="AP38" s="303" t="s">
        <v>495</v>
      </c>
      <c r="AQ38" s="304">
        <v>4</v>
      </c>
      <c r="AR38" s="292" t="s">
        <v>495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516</v>
      </c>
      <c r="AL39" s="1124"/>
      <c r="AM39" s="1124"/>
      <c r="AN39" s="1125"/>
      <c r="AO39" s="300">
        <v>-178219</v>
      </c>
      <c r="AP39" s="300">
        <v>-5783</v>
      </c>
      <c r="AQ39" s="301">
        <v>-4663</v>
      </c>
      <c r="AR39" s="302">
        <v>24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517</v>
      </c>
      <c r="AL40" s="1121"/>
      <c r="AM40" s="1121"/>
      <c r="AN40" s="1122"/>
      <c r="AO40" s="300">
        <v>-2395055</v>
      </c>
      <c r="AP40" s="300">
        <v>-77721</v>
      </c>
      <c r="AQ40" s="301">
        <v>-48945</v>
      </c>
      <c r="AR40" s="302">
        <v>58.8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797770</v>
      </c>
      <c r="AP41" s="300">
        <v>25888</v>
      </c>
      <c r="AQ41" s="301">
        <v>23225</v>
      </c>
      <c r="AR41" s="302">
        <v>11.5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487</v>
      </c>
      <c r="AN49" s="1115" t="s">
        <v>520</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521</v>
      </c>
      <c r="AO50" s="317" t="s">
        <v>522</v>
      </c>
      <c r="AP50" s="318" t="s">
        <v>523</v>
      </c>
      <c r="AQ50" s="319" t="s">
        <v>524</v>
      </c>
      <c r="AR50" s="320" t="s">
        <v>525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526</v>
      </c>
      <c r="AL51" s="313"/>
      <c r="AM51" s="321">
        <v>2460727</v>
      </c>
      <c r="AN51" s="322">
        <v>73395</v>
      </c>
      <c r="AO51" s="323">
        <v>-53.1</v>
      </c>
      <c r="AP51" s="324">
        <v>76347</v>
      </c>
      <c r="AQ51" s="325">
        <v>2.4</v>
      </c>
      <c r="AR51" s="326">
        <v>-55.5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527</v>
      </c>
      <c r="AM52" s="329">
        <v>2034214</v>
      </c>
      <c r="AN52" s="330">
        <v>60674</v>
      </c>
      <c r="AO52" s="331">
        <v>-56.2</v>
      </c>
      <c r="AP52" s="332">
        <v>41762</v>
      </c>
      <c r="AQ52" s="333">
        <v>0.5</v>
      </c>
      <c r="AR52" s="334">
        <v>-56.7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528</v>
      </c>
      <c r="AL53" s="313"/>
      <c r="AM53" s="321">
        <v>1765260</v>
      </c>
      <c r="AN53" s="322">
        <v>54038</v>
      </c>
      <c r="AO53" s="323">
        <v>-26.4</v>
      </c>
      <c r="AP53" s="324">
        <v>69604</v>
      </c>
      <c r="AQ53" s="325">
        <v>-8.8000000000000007</v>
      </c>
      <c r="AR53" s="326">
        <v>-17.600000000000001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527</v>
      </c>
      <c r="AM54" s="329">
        <v>1274109</v>
      </c>
      <c r="AN54" s="330">
        <v>39003</v>
      </c>
      <c r="AO54" s="331">
        <v>-35.700000000000003</v>
      </c>
      <c r="AP54" s="332">
        <v>36247</v>
      </c>
      <c r="AQ54" s="333">
        <v>-13.2</v>
      </c>
      <c r="AR54" s="334">
        <v>-22.5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529</v>
      </c>
      <c r="AL55" s="313"/>
      <c r="AM55" s="321">
        <v>2466021</v>
      </c>
      <c r="AN55" s="322">
        <v>76900</v>
      </c>
      <c r="AO55" s="323">
        <v>42.3</v>
      </c>
      <c r="AP55" s="324">
        <v>68410</v>
      </c>
      <c r="AQ55" s="325">
        <v>-1.7</v>
      </c>
      <c r="AR55" s="326">
        <v>44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527</v>
      </c>
      <c r="AM56" s="329">
        <v>1643508</v>
      </c>
      <c r="AN56" s="330">
        <v>51251</v>
      </c>
      <c r="AO56" s="331">
        <v>31.4</v>
      </c>
      <c r="AP56" s="332">
        <v>35086</v>
      </c>
      <c r="AQ56" s="333">
        <v>-3.2</v>
      </c>
      <c r="AR56" s="334">
        <v>34.6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530</v>
      </c>
      <c r="AL57" s="313"/>
      <c r="AM57" s="321">
        <v>2555199</v>
      </c>
      <c r="AN57" s="322">
        <v>81347</v>
      </c>
      <c r="AO57" s="323">
        <v>5.8</v>
      </c>
      <c r="AP57" s="324">
        <v>73019</v>
      </c>
      <c r="AQ57" s="325">
        <v>6.7</v>
      </c>
      <c r="AR57" s="326">
        <v>-0.9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527</v>
      </c>
      <c r="AM58" s="329">
        <v>1539758</v>
      </c>
      <c r="AN58" s="330">
        <v>49020</v>
      </c>
      <c r="AO58" s="331">
        <v>-4.4000000000000004</v>
      </c>
      <c r="AP58" s="332">
        <v>39427</v>
      </c>
      <c r="AQ58" s="333">
        <v>12.4</v>
      </c>
      <c r="AR58" s="334">
        <v>-16.8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531</v>
      </c>
      <c r="AL59" s="313"/>
      <c r="AM59" s="321">
        <v>3417854</v>
      </c>
      <c r="AN59" s="322">
        <v>110912</v>
      </c>
      <c r="AO59" s="323">
        <v>36.299999999999997</v>
      </c>
      <c r="AP59" s="324">
        <v>76590</v>
      </c>
      <c r="AQ59" s="325">
        <v>4.9000000000000004</v>
      </c>
      <c r="AR59" s="326">
        <v>31.4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527</v>
      </c>
      <c r="AM60" s="329">
        <v>2116262</v>
      </c>
      <c r="AN60" s="330">
        <v>68674</v>
      </c>
      <c r="AO60" s="331">
        <v>40.1</v>
      </c>
      <c r="AP60" s="332">
        <v>42387</v>
      </c>
      <c r="AQ60" s="333">
        <v>7.5</v>
      </c>
      <c r="AR60" s="334">
        <v>32.6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532</v>
      </c>
      <c r="AL61" s="335"/>
      <c r="AM61" s="336">
        <v>2533012</v>
      </c>
      <c r="AN61" s="337">
        <v>79318</v>
      </c>
      <c r="AO61" s="338">
        <v>1</v>
      </c>
      <c r="AP61" s="339">
        <v>72794</v>
      </c>
      <c r="AQ61" s="340">
        <v>0.7</v>
      </c>
      <c r="AR61" s="326">
        <v>0.3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527</v>
      </c>
      <c r="AM62" s="329">
        <v>1721570</v>
      </c>
      <c r="AN62" s="330">
        <v>53724</v>
      </c>
      <c r="AO62" s="331">
        <v>-5</v>
      </c>
      <c r="AP62" s="332">
        <v>38982</v>
      </c>
      <c r="AQ62" s="333">
        <v>0.8</v>
      </c>
      <c r="AR62" s="334">
        <v>-5.8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mwyNV/IBHnrTSTg5WGlsxqKzSuefO6GtO4blTRPrP4bvta1GWSrWnNk7HI+Go+sI7zLX2EdRH8O+AZnbsJTvFg==" saltValue="cFtD0w6E40TrIhFRhwGS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5" zoomScaleNormal="11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484</v>
      </c>
    </row>
    <row r="121" spans="125:125" ht="13.5" hidden="1" customHeight="1" x14ac:dyDescent="0.2">
      <c r="DU121" s="247"/>
    </row>
  </sheetData>
  <sheetProtection algorithmName="SHA-512" hashValue="3p+fT3W7D/DD8scPLDq2CRwdwhis6hC+Vg465wmrz/m7+LYAMRD+uiEvAS8hQQ98DKVQw1lzOAmfrhgX5udv6g==" saltValue="dpDpp0H9FtG2cCdNbj/hX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484</v>
      </c>
    </row>
  </sheetData>
  <sheetProtection algorithmName="SHA-512" hashValue="3omfJk6rsLpTcNuJvQTjSYOwCLKtJnrghVQdwcy9guiAaAgmzwsQPKbsXgtD4U9p4k/WfwpBq7S+CtxP3fRWCg==" saltValue="jQXgIq1M7eNOxVvZV3Zy9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2">
      <c r="B47" s="10"/>
      <c r="C47" s="1139" t="s">
        <v>3</v>
      </c>
      <c r="D47" s="1139"/>
      <c r="E47" s="1140"/>
      <c r="F47" s="11">
        <v>41.91</v>
      </c>
      <c r="G47" s="12">
        <v>41.54</v>
      </c>
      <c r="H47" s="12">
        <v>48.77</v>
      </c>
      <c r="I47" s="12">
        <v>49.25</v>
      </c>
      <c r="J47" s="13">
        <v>52.62</v>
      </c>
    </row>
    <row r="48" spans="2:10" ht="57.75" customHeight="1" x14ac:dyDescent="0.2">
      <c r="B48" s="14"/>
      <c r="C48" s="1141" t="s">
        <v>4</v>
      </c>
      <c r="D48" s="1141"/>
      <c r="E48" s="1142"/>
      <c r="F48" s="15">
        <v>4.01</v>
      </c>
      <c r="G48" s="16">
        <v>7.01</v>
      </c>
      <c r="H48" s="16">
        <v>6.39</v>
      </c>
      <c r="I48" s="16">
        <v>8.86</v>
      </c>
      <c r="J48" s="17">
        <v>7.5</v>
      </c>
    </row>
    <row r="49" spans="2:10" ht="57.75" customHeight="1" thickBot="1" x14ac:dyDescent="0.25">
      <c r="B49" s="18"/>
      <c r="C49" s="1143" t="s">
        <v>5</v>
      </c>
      <c r="D49" s="1143"/>
      <c r="E49" s="1144"/>
      <c r="F49" s="19" t="s">
        <v>539</v>
      </c>
      <c r="G49" s="20">
        <v>11.92</v>
      </c>
      <c r="H49" s="20">
        <v>2.57</v>
      </c>
      <c r="I49" s="20">
        <v>2.52</v>
      </c>
      <c r="J49" s="21" t="s">
        <v>540</v>
      </c>
    </row>
    <row r="50" spans="2:10" ht="13.2" x14ac:dyDescent="0.2"/>
  </sheetData>
  <sheetProtection algorithmName="SHA-512" hashValue="HBRwr+ljPbrq1Bb/gizxVHRRxDiC55+Y1biB1BaZfKiX22Yzok1sYAgxb0N3GIkYBmIWa5EEezXcS6ffa2lcGQ==" saltValue="KBqluBsntJUPA2KbiBx3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山岡 悠菜</cp:lastModifiedBy>
  <cp:lastPrinted>2026-03-30T00:35:23Z</cp:lastPrinted>
  <dcterms:created xsi:type="dcterms:W3CDTF">2026-02-23T08:23:42Z</dcterms:created>
  <dcterms:modified xsi:type="dcterms:W3CDTF">2026-03-30T00:46:39Z</dcterms:modified>
  <cp:category/>
</cp:coreProperties>
</file>