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dev\git\bid_entry\07申請書\doc\ver8\reg_standard\"/>
    </mc:Choice>
  </mc:AlternateContent>
  <xr:revisionPtr revIDLastSave="0" documentId="13_ncr:1_{A10EECF6-EAC6-4FE1-8787-8CA559296200}" xr6:coauthVersionLast="47" xr6:coauthVersionMax="47" xr10:uidLastSave="{00000000-0000-0000-0000-000000000000}"/>
  <workbookProtection workbookAlgorithmName="SHA-512" workbookHashValue="E+vSkDWUnGJIFvB1TFXL5Mz2q0YMTSVq1GgwWspz4iA4FHY3Ivo1ZweaiVM/SHf/dtk1glQrDGJhef3RUCvQJg==" workbookSaltValue="0RtgmbpbtS7GMT1c7TPsdA==" workbookSpinCount="100000" lockStructure="1"/>
  <bookViews>
    <workbookView xWindow="390" yWindow="390" windowWidth="20565" windowHeight="14265" xr2:uid="{00000000-000D-0000-FFFF-FFFF00000000}"/>
  </bookViews>
  <sheets>
    <sheet name="入力シート" sheetId="1" r:id="rId1"/>
    <sheet name="settings" sheetId="2" state="hidden" r:id="rId2"/>
  </sheets>
  <definedNames>
    <definedName name="_xlnm.Print_Titles" localSheetId="0">入力シート!$1:$1</definedName>
    <definedName name="希望">入力シート!$A$211</definedName>
    <definedName name="希望業種数">入力シート!$AB$211</definedName>
    <definedName name="都道府県3">settings!$A$1</definedName>
    <definedName name="都道府県4">settings!$A$2</definedName>
    <definedName name="日付例">settings!$A$4</definedName>
    <definedName name="日付例_s">settings!$A$5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2" i="1" l="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193" i="1"/>
  <c r="A191" i="1"/>
  <c r="A169" i="1"/>
  <c r="A167" i="1"/>
  <c r="A165" i="1"/>
  <c r="A163" i="1"/>
  <c r="A161" i="1"/>
  <c r="A159" i="1"/>
  <c r="A157" i="1"/>
  <c r="A155" i="1"/>
  <c r="A153" i="1"/>
  <c r="A126" i="1"/>
  <c r="A124" i="1"/>
  <c r="A122" i="1"/>
  <c r="A120" i="1"/>
  <c r="A116" i="1"/>
  <c r="A114" i="1"/>
  <c r="A87" i="1"/>
  <c r="A85" i="1"/>
  <c r="A84" i="1"/>
  <c r="A83" i="1"/>
  <c r="A81" i="1"/>
  <c r="A79" i="1"/>
  <c r="A77" i="1"/>
  <c r="A75" i="1"/>
  <c r="A73" i="1"/>
  <c r="A71" i="1"/>
  <c r="A69" i="1"/>
  <c r="A63" i="1"/>
  <c r="A40" i="1"/>
  <c r="A38" i="1"/>
  <c r="A36" i="1"/>
  <c r="A34" i="1"/>
  <c r="A32" i="1"/>
  <c r="A30" i="1"/>
  <c r="A28" i="1"/>
  <c r="A26" i="1"/>
  <c r="A24" i="1"/>
  <c r="A22" i="1"/>
  <c r="A20" i="1"/>
  <c r="D190" i="1"/>
  <c r="J185" i="1" l="1"/>
  <c r="AB347" i="1" l="1"/>
  <c r="AB309" i="1"/>
  <c r="AB308" i="1"/>
  <c r="AB305" i="1"/>
  <c r="AB297" i="1"/>
  <c r="AB291" i="1"/>
  <c r="AB286" i="1"/>
  <c r="AB283" i="1"/>
  <c r="AB276" i="1"/>
  <c r="AB274" i="1"/>
  <c r="AB265" i="1"/>
  <c r="AB258" i="1"/>
  <c r="AB254" i="1"/>
  <c r="AB249" i="1"/>
  <c r="AB246" i="1"/>
  <c r="AB240" i="1"/>
  <c r="AB235" i="1"/>
  <c r="AB230" i="1"/>
  <c r="AB224" i="1"/>
  <c r="AB220" i="1"/>
  <c r="AB212" i="1"/>
  <c r="AB211" i="1" l="1"/>
  <c r="D114" i="1" l="1"/>
  <c r="D116" i="1" s="1"/>
  <c r="D118" i="1" s="1"/>
  <c r="D120" i="1" s="1"/>
  <c r="D122" i="1" s="1"/>
  <c r="D124" i="1" s="1"/>
  <c r="D126" i="1" s="1"/>
  <c r="A2" i="2" l="1"/>
  <c r="A1" i="2"/>
</calcChain>
</file>

<file path=xl/sharedStrings.xml><?xml version="1.0" encoding="utf-8"?>
<sst xmlns="http://schemas.openxmlformats.org/spreadsheetml/2006/main" count="547" uniqueCount="373">
  <si>
    <t>営業年数</t>
    <rPh sb="0" eb="2">
      <t>エイギョウ</t>
    </rPh>
    <rPh sb="2" eb="4">
      <t>ネンスウ</t>
    </rPh>
    <phoneticPr fontId="6"/>
  </si>
  <si>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</si>
  <si>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</si>
  <si>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E.経営情報</t>
    <rPh sb="2" eb="4">
      <t>ケイエイ</t>
    </rPh>
    <rPh sb="4" eb="6">
      <t>ジョウホウ</t>
    </rPh>
    <phoneticPr fontId="5"/>
  </si>
  <si>
    <t>物品</t>
  </si>
  <si>
    <t>リストから選択してください。</t>
    <phoneticPr fontId="5"/>
  </si>
  <si>
    <t>年</t>
    <rPh sb="0" eb="1">
      <t>ネン</t>
    </rPh>
    <phoneticPr fontId="5"/>
  </si>
  <si>
    <t>A.本社(店)情報</t>
    <phoneticPr fontId="5"/>
  </si>
  <si>
    <t>郵便番号</t>
    <rPh sb="0" eb="4">
      <t>ユウビンバンゴウ</t>
    </rPh>
    <phoneticPr fontId="6"/>
  </si>
  <si>
    <t>住所</t>
    <rPh sb="0" eb="2">
      <t>ジュウショ</t>
    </rPh>
    <phoneticPr fontId="6"/>
  </si>
  <si>
    <t>都道府県から入力してください。</t>
    <phoneticPr fontId="5"/>
  </si>
  <si>
    <t>商号又は名称フリガナ</t>
    <rPh sb="0" eb="2">
      <t>ショウゴウ</t>
    </rPh>
    <rPh sb="2" eb="3">
      <t>マタ</t>
    </rPh>
    <rPh sb="4" eb="6">
      <t>メイショウ</t>
    </rPh>
    <phoneticPr fontId="6"/>
  </si>
  <si>
    <t>例)カブシキガイシャスズキグミ  正式名称を全角カタカナで入力してください。</t>
    <phoneticPr fontId="5"/>
  </si>
  <si>
    <t>商号又は名称</t>
    <rPh sb="0" eb="2">
      <t>ショウゴウ</t>
    </rPh>
    <rPh sb="2" eb="3">
      <t>マタ</t>
    </rPh>
    <rPh sb="4" eb="6">
      <t>メイショウ</t>
    </rPh>
    <phoneticPr fontId="6"/>
  </si>
  <si>
    <t>例)株式会社鈴木組  正式名称で入力してください。</t>
    <phoneticPr fontId="5"/>
  </si>
  <si>
    <t>代表者役職</t>
    <rPh sb="0" eb="3">
      <t>ダイヒョウシャ</t>
    </rPh>
    <rPh sb="3" eb="5">
      <t>ヤクショク</t>
    </rPh>
    <phoneticPr fontId="6"/>
  </si>
  <si>
    <t>正式名称で入力してください。個人の場合は「代表者」と入力してください。</t>
    <rPh sb="5" eb="7">
      <t>ニュウリョク</t>
    </rPh>
    <rPh sb="26" eb="28">
      <t>ニュウリョク</t>
    </rPh>
    <phoneticPr fontId="5"/>
  </si>
  <si>
    <t>代表者氏名フリガナ</t>
    <rPh sb="0" eb="3">
      <t>ダイヒョウシャ</t>
    </rPh>
    <rPh sb="3" eb="5">
      <t>シメイ</t>
    </rPh>
    <phoneticPr fontId="6"/>
  </si>
  <si>
    <t xml:space="preserve"> </t>
    <phoneticPr fontId="5"/>
  </si>
  <si>
    <t>全角カタカナで入力してください。姓と名は１文字分空けてください。</t>
    <phoneticPr fontId="5"/>
  </si>
  <si>
    <t>代表者氏名</t>
    <rPh sb="0" eb="3">
      <t>ダイヒョウシャ</t>
    </rPh>
    <rPh sb="3" eb="5">
      <t>シメイ</t>
    </rPh>
    <phoneticPr fontId="6"/>
  </si>
  <si>
    <t>姓と名は１文字分空けてください。</t>
    <phoneticPr fontId="5"/>
  </si>
  <si>
    <t>電話番号</t>
    <rPh sb="0" eb="2">
      <t>デンワ</t>
    </rPh>
    <rPh sb="2" eb="4">
      <t>バンゴウ</t>
    </rPh>
    <phoneticPr fontId="6"/>
  </si>
  <si>
    <t>内線番号(</t>
    <rPh sb="0" eb="4">
      <t>ナイセンバンゴウ</t>
    </rPh>
    <phoneticPr fontId="5"/>
  </si>
  <si>
    <t>)</t>
    <phoneticPr fontId="5"/>
  </si>
  <si>
    <t>例)0000-00-0000　半角の数字とハイフンで入力してください。</t>
    <phoneticPr fontId="5"/>
  </si>
  <si>
    <t>ＦＡＸ番号</t>
    <rPh sb="3" eb="5">
      <t>バンゴウ</t>
    </rPh>
    <phoneticPr fontId="6"/>
  </si>
  <si>
    <t>メールアドレス</t>
    <phoneticPr fontId="6"/>
  </si>
  <si>
    <t>登記上の所在地</t>
    <rPh sb="0" eb="3">
      <t>トウキジョウ</t>
    </rPh>
    <rPh sb="4" eb="7">
      <t>ショザイチ</t>
    </rPh>
    <phoneticPr fontId="6"/>
  </si>
  <si>
    <t>一致する</t>
  </si>
  <si>
    <t>B.契約する営業所情報</t>
    <rPh sb="2" eb="4">
      <t>ケイヤク</t>
    </rPh>
    <rPh sb="6" eb="9">
      <t>エイギョウショ</t>
    </rPh>
    <rPh sb="9" eb="11">
      <t>ジョウホウ</t>
    </rPh>
    <phoneticPr fontId="5"/>
  </si>
  <si>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</si>
  <si>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</si>
  <si>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代表者(受任者)役職</t>
    <rPh sb="0" eb="3">
      <t>ダイヒョウシャ</t>
    </rPh>
    <rPh sb="4" eb="7">
      <t>ジュニンシャ</t>
    </rPh>
    <rPh sb="8" eb="10">
      <t>ヤクショク</t>
    </rPh>
    <phoneticPr fontId="6"/>
  </si>
  <si>
    <t>例)所長　正式名称で入力してください。</t>
    <rPh sb="10" eb="12">
      <t>ニュウリョク</t>
    </rPh>
    <phoneticPr fontId="5"/>
  </si>
  <si>
    <t>代表者(受任者)氏名</t>
    <rPh sb="0" eb="3">
      <t>ダイヒョウシャ</t>
    </rPh>
    <rPh sb="4" eb="6">
      <t>ジュニン</t>
    </rPh>
    <rPh sb="6" eb="7">
      <t>シャ</t>
    </rPh>
    <rPh sb="8" eb="10">
      <t>シメイ</t>
    </rPh>
    <phoneticPr fontId="6"/>
  </si>
  <si>
    <t>フリガナ</t>
    <phoneticPr fontId="5"/>
  </si>
  <si>
    <t>C.担当者情報</t>
    <rPh sb="2" eb="5">
      <t>タントウシャ</t>
    </rPh>
    <rPh sb="5" eb="7">
      <t>ジョウホウ</t>
    </rPh>
    <phoneticPr fontId="5"/>
  </si>
  <si>
    <t>部署名・役職名</t>
    <rPh sb="0" eb="2">
      <t>ブショ</t>
    </rPh>
    <rPh sb="2" eb="3">
      <t>メイ</t>
    </rPh>
    <rPh sb="4" eb="7">
      <t>ヤクショクメイ</t>
    </rPh>
    <phoneticPr fontId="6"/>
  </si>
  <si>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5"/>
  </si>
  <si>
    <t>氏名フリガナ</t>
    <rPh sb="0" eb="2">
      <t>シメイ</t>
    </rPh>
    <phoneticPr fontId="6"/>
  </si>
  <si>
    <t>氏名</t>
    <rPh sb="0" eb="2">
      <t>シメイ</t>
    </rPh>
    <phoneticPr fontId="6"/>
  </si>
  <si>
    <t>本社（店）と異なる場合のみ、都道府県から入力してください。</t>
    <rPh sb="14" eb="18">
      <t>トドウフケン</t>
    </rPh>
    <phoneticPr fontId="5"/>
  </si>
  <si>
    <t>本社（店）と異なる場合のみ、半角の数字とハイフンで入力してください。</t>
    <phoneticPr fontId="5"/>
  </si>
  <si>
    <t>D.申請代理人情報</t>
    <rPh sb="2" eb="7">
      <t>シンセイダイリニン</t>
    </rPh>
    <phoneticPr fontId="5"/>
  </si>
  <si>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5"/>
  </si>
  <si>
    <t>代理申請</t>
    <rPh sb="0" eb="2">
      <t>ダイリ</t>
    </rPh>
    <rPh sb="2" eb="4">
      <t>シンセイ</t>
    </rPh>
    <phoneticPr fontId="20"/>
  </si>
  <si>
    <t>しない</t>
  </si>
  <si>
    <t>行政書士登録番号</t>
    <rPh sb="0" eb="2">
      <t>ギョウセイ</t>
    </rPh>
    <rPh sb="2" eb="4">
      <t>ショシ</t>
    </rPh>
    <rPh sb="4" eb="6">
      <t>トウロク</t>
    </rPh>
    <rPh sb="6" eb="8">
      <t>バンゴウ</t>
    </rPh>
    <phoneticPr fontId="6"/>
  </si>
  <si>
    <t>創業年月日</t>
    <rPh sb="0" eb="2">
      <t>ソウギョウ</t>
    </rPh>
    <rPh sb="2" eb="5">
      <t>ネンガッピ</t>
    </rPh>
    <phoneticPr fontId="6"/>
  </si>
  <si>
    <t>登記、または住民票上の所在地と「(2)住所」が一致しているかどうかを、リストから選択してください。</t>
  </si>
  <si>
    <t>例)00000000　8桁の数字を入力してください。</t>
    <rPh sb="12" eb="13">
      <t>ケタ</t>
    </rPh>
    <rPh sb="14" eb="16">
      <t>スウジ</t>
    </rPh>
    <rPh sb="17" eb="19">
      <t>ニュウリョク</t>
    </rPh>
    <phoneticPr fontId="5"/>
  </si>
  <si>
    <t>希望</t>
    <rPh sb="0" eb="2">
      <t>キボウ</t>
    </rPh>
    <phoneticPr fontId="5"/>
  </si>
  <si>
    <t>具体品目例</t>
    <rPh sb="0" eb="2">
      <t>グタイ</t>
    </rPh>
    <rPh sb="2" eb="4">
      <t>ヒンモク</t>
    </rPh>
    <rPh sb="4" eb="5">
      <t>レイ</t>
    </rPh>
    <phoneticPr fontId="5"/>
  </si>
  <si>
    <t>具体的内容</t>
    <rPh sb="0" eb="3">
      <t>グタイテキ</t>
    </rPh>
    <rPh sb="3" eb="5">
      <t>ナイヨウ</t>
    </rPh>
    <phoneticPr fontId="5"/>
  </si>
  <si>
    <t>特約店･代理店・製造直販等</t>
    <rPh sb="0" eb="3">
      <t>トクヤクテン</t>
    </rPh>
    <rPh sb="4" eb="7">
      <t>ダイリテン</t>
    </rPh>
    <rPh sb="8" eb="10">
      <t>セイゾウ</t>
    </rPh>
    <rPh sb="10" eb="12">
      <t>チョクハン</t>
    </rPh>
    <rPh sb="12" eb="13">
      <t>トウ</t>
    </rPh>
    <phoneticPr fontId="5"/>
  </si>
  <si>
    <t>取引希望品目等</t>
    <rPh sb="0" eb="2">
      <t>トリヒキ</t>
    </rPh>
    <rPh sb="2" eb="4">
      <t>キボウ</t>
    </rPh>
    <rPh sb="4" eb="6">
      <t>ヒンモク</t>
    </rPh>
    <rPh sb="6" eb="7">
      <t>トウ</t>
    </rPh>
    <phoneticPr fontId="6"/>
  </si>
  <si>
    <t>007</t>
  </si>
  <si>
    <t>文具</t>
    <rPh sb="0" eb="2">
      <t>ブング</t>
    </rPh>
    <phoneticPr fontId="1"/>
  </si>
  <si>
    <t>事務機器</t>
    <rPh sb="0" eb="2">
      <t>ジム</t>
    </rPh>
    <rPh sb="2" eb="4">
      <t>キキ</t>
    </rPh>
    <phoneticPr fontId="1"/>
  </si>
  <si>
    <t>スチール製品</t>
    <rPh sb="4" eb="6">
      <t>セイヒン</t>
    </rPh>
    <phoneticPr fontId="1"/>
  </si>
  <si>
    <t>ＯＡ機器・サプライ品</t>
    <rPh sb="2" eb="4">
      <t>キキ</t>
    </rPh>
    <rPh sb="9" eb="10">
      <t>ヒン</t>
    </rPh>
    <phoneticPr fontId="1"/>
  </si>
  <si>
    <t>紙・紙製品類</t>
    <rPh sb="0" eb="1">
      <t>カミ</t>
    </rPh>
    <rPh sb="2" eb="3">
      <t>カミ</t>
    </rPh>
    <rPh sb="3" eb="5">
      <t>セイヒン</t>
    </rPh>
    <rPh sb="5" eb="6">
      <t>ルイ</t>
    </rPh>
    <phoneticPr fontId="1"/>
  </si>
  <si>
    <t>印章・ゴム印</t>
    <rPh sb="0" eb="2">
      <t>インショウ</t>
    </rPh>
    <rPh sb="5" eb="6">
      <t>イン</t>
    </rPh>
    <phoneticPr fontId="1"/>
  </si>
  <si>
    <t>選挙用品</t>
    <rPh sb="0" eb="2">
      <t>センキョ</t>
    </rPh>
    <rPh sb="2" eb="4">
      <t>ヨウヒン</t>
    </rPh>
    <phoneticPr fontId="1"/>
  </si>
  <si>
    <t>その他</t>
    <rPh sb="2" eb="3">
      <t>タ</t>
    </rPh>
    <phoneticPr fontId="1"/>
  </si>
  <si>
    <t>印刷機、複写機、金庫、シュレッダー、レジスター等</t>
    <rPh sb="0" eb="3">
      <t>インサツキ</t>
    </rPh>
    <rPh sb="4" eb="7">
      <t>フクシャキ</t>
    </rPh>
    <rPh sb="8" eb="10">
      <t>キンコ</t>
    </rPh>
    <rPh sb="23" eb="24">
      <t>トウ</t>
    </rPh>
    <phoneticPr fontId="1"/>
  </si>
  <si>
    <t>机、椅子、整理棚、ロッカー等</t>
    <rPh sb="0" eb="1">
      <t>ツクエ</t>
    </rPh>
    <rPh sb="2" eb="4">
      <t>イス</t>
    </rPh>
    <rPh sb="5" eb="7">
      <t>セイリ</t>
    </rPh>
    <rPh sb="7" eb="8">
      <t>タナ</t>
    </rPh>
    <rPh sb="13" eb="14">
      <t>トウ</t>
    </rPh>
    <phoneticPr fontId="1"/>
  </si>
  <si>
    <t>和、洋紙、用紙、段ボール、封筒、紙袋</t>
    <rPh sb="0" eb="1">
      <t>ワ</t>
    </rPh>
    <rPh sb="2" eb="4">
      <t>ヨウシ</t>
    </rPh>
    <rPh sb="5" eb="7">
      <t>ヨウシ</t>
    </rPh>
    <rPh sb="8" eb="9">
      <t>ダン</t>
    </rPh>
    <rPh sb="13" eb="15">
      <t>フウトウ</t>
    </rPh>
    <rPh sb="16" eb="18">
      <t>カミブクロ</t>
    </rPh>
    <phoneticPr fontId="1"/>
  </si>
  <si>
    <t>印鑑、印章、ゴム印、日付印等</t>
    <rPh sb="0" eb="2">
      <t>インカン</t>
    </rPh>
    <rPh sb="3" eb="5">
      <t>インショウ</t>
    </rPh>
    <rPh sb="8" eb="9">
      <t>イン</t>
    </rPh>
    <rPh sb="10" eb="13">
      <t>ヒヅケイン</t>
    </rPh>
    <rPh sb="13" eb="14">
      <t>トウ</t>
    </rPh>
    <phoneticPr fontId="1"/>
  </si>
  <si>
    <t>計数機、用紙交換機、集計機、投票箱、腕章等</t>
    <rPh sb="0" eb="1">
      <t>ケイ</t>
    </rPh>
    <rPh sb="1" eb="2">
      <t>スウ</t>
    </rPh>
    <rPh sb="2" eb="3">
      <t>キ</t>
    </rPh>
    <rPh sb="4" eb="6">
      <t>ヨウシ</t>
    </rPh>
    <rPh sb="6" eb="9">
      <t>コウカンキ</t>
    </rPh>
    <rPh sb="10" eb="11">
      <t>シュウ</t>
    </rPh>
    <rPh sb="11" eb="12">
      <t>ケイ</t>
    </rPh>
    <rPh sb="12" eb="13">
      <t>キ</t>
    </rPh>
    <rPh sb="14" eb="16">
      <t>トウヒョウ</t>
    </rPh>
    <rPh sb="16" eb="17">
      <t>バコ</t>
    </rPh>
    <rPh sb="18" eb="20">
      <t>ワンショウ</t>
    </rPh>
    <rPh sb="20" eb="21">
      <t>トウ</t>
    </rPh>
    <phoneticPr fontId="1"/>
  </si>
  <si>
    <t>001</t>
  </si>
  <si>
    <t>002</t>
  </si>
  <si>
    <t>003</t>
  </si>
  <si>
    <t>004</t>
  </si>
  <si>
    <t>005</t>
  </si>
  <si>
    <t>006</t>
  </si>
  <si>
    <t>099</t>
  </si>
  <si>
    <t>既製家具（スチール製品除く）</t>
    <rPh sb="0" eb="2">
      <t>キセイ</t>
    </rPh>
    <rPh sb="2" eb="4">
      <t>カグ</t>
    </rPh>
    <rPh sb="9" eb="11">
      <t>セイヒン</t>
    </rPh>
    <rPh sb="11" eb="12">
      <t>ノゾ</t>
    </rPh>
    <phoneticPr fontId="1"/>
  </si>
  <si>
    <t>別製家具</t>
    <rPh sb="0" eb="1">
      <t>ベツ</t>
    </rPh>
    <rPh sb="1" eb="2">
      <t>セイ</t>
    </rPh>
    <rPh sb="2" eb="4">
      <t>カグ</t>
    </rPh>
    <phoneticPr fontId="1"/>
  </si>
  <si>
    <t>室内装飾</t>
    <rPh sb="0" eb="2">
      <t>シツナイ</t>
    </rPh>
    <rPh sb="2" eb="4">
      <t>ソウショク</t>
    </rPh>
    <phoneticPr fontId="1"/>
  </si>
  <si>
    <t>タンス、ベッド、応接セット、食器棚等</t>
    <rPh sb="8" eb="10">
      <t>オウセツ</t>
    </rPh>
    <rPh sb="14" eb="16">
      <t>ショッキ</t>
    </rPh>
    <rPh sb="16" eb="17">
      <t>タナ</t>
    </rPh>
    <rPh sb="17" eb="18">
      <t>トウ</t>
    </rPh>
    <phoneticPr fontId="1"/>
  </si>
  <si>
    <t>暗幕、絨毯、カーテン、ブラインド等</t>
    <rPh sb="0" eb="2">
      <t>アンマク</t>
    </rPh>
    <rPh sb="3" eb="5">
      <t>ジュウタン</t>
    </rPh>
    <rPh sb="16" eb="17">
      <t>トウ</t>
    </rPh>
    <phoneticPr fontId="1"/>
  </si>
  <si>
    <t>印刷</t>
    <rPh sb="0" eb="2">
      <t>インサツ</t>
    </rPh>
    <phoneticPr fontId="1"/>
  </si>
  <si>
    <t>シール・ラベル・フォーム印刷</t>
    <rPh sb="12" eb="14">
      <t>インサツ</t>
    </rPh>
    <phoneticPr fontId="1"/>
  </si>
  <si>
    <t>特殊印刷</t>
    <rPh sb="0" eb="2">
      <t>トクシュ</t>
    </rPh>
    <rPh sb="2" eb="4">
      <t>インサツ</t>
    </rPh>
    <phoneticPr fontId="1"/>
  </si>
  <si>
    <t>地図・航空写真</t>
    <rPh sb="0" eb="2">
      <t>チズ</t>
    </rPh>
    <rPh sb="3" eb="5">
      <t>コウクウ</t>
    </rPh>
    <rPh sb="5" eb="7">
      <t>シャシン</t>
    </rPh>
    <phoneticPr fontId="1"/>
  </si>
  <si>
    <t>図書出版・販売</t>
    <rPh sb="0" eb="2">
      <t>トショ</t>
    </rPh>
    <rPh sb="2" eb="4">
      <t>シュッパン</t>
    </rPh>
    <rPh sb="5" eb="7">
      <t>ハンバイ</t>
    </rPh>
    <phoneticPr fontId="1"/>
  </si>
  <si>
    <t>一般印刷、フルカラー印刷</t>
    <rPh sb="0" eb="2">
      <t>イッパン</t>
    </rPh>
    <rPh sb="2" eb="4">
      <t>インサツ</t>
    </rPh>
    <rPh sb="10" eb="12">
      <t>インサツ</t>
    </rPh>
    <phoneticPr fontId="1"/>
  </si>
  <si>
    <t>シール、ラベル、ステッカー、連続電算用紙、インサータ帳票等</t>
    <rPh sb="14" eb="16">
      <t>レンゾク</t>
    </rPh>
    <rPh sb="16" eb="18">
      <t>デンサン</t>
    </rPh>
    <rPh sb="18" eb="20">
      <t>ヨウシ</t>
    </rPh>
    <rPh sb="26" eb="28">
      <t>チョウヒョウ</t>
    </rPh>
    <rPh sb="28" eb="29">
      <t>トウ</t>
    </rPh>
    <phoneticPr fontId="1"/>
  </si>
  <si>
    <t>白図、都市計画図、道路図等</t>
    <rPh sb="0" eb="1">
      <t>ハク</t>
    </rPh>
    <rPh sb="1" eb="2">
      <t>ズ</t>
    </rPh>
    <rPh sb="3" eb="5">
      <t>トシ</t>
    </rPh>
    <rPh sb="5" eb="7">
      <t>ケイカク</t>
    </rPh>
    <rPh sb="7" eb="8">
      <t>ズ</t>
    </rPh>
    <rPh sb="9" eb="11">
      <t>ドウロ</t>
    </rPh>
    <rPh sb="11" eb="12">
      <t>ズ</t>
    </rPh>
    <rPh sb="12" eb="13">
      <t>トウ</t>
    </rPh>
    <phoneticPr fontId="1"/>
  </si>
  <si>
    <t>製本等</t>
    <rPh sb="0" eb="2">
      <t>セイホン</t>
    </rPh>
    <rPh sb="2" eb="3">
      <t>トウ</t>
    </rPh>
    <phoneticPr fontId="1"/>
  </si>
  <si>
    <t>事務服・作業服・防寒着</t>
    <rPh sb="0" eb="2">
      <t>ジム</t>
    </rPh>
    <rPh sb="2" eb="3">
      <t>フク</t>
    </rPh>
    <rPh sb="4" eb="7">
      <t>サギョウフク</t>
    </rPh>
    <rPh sb="8" eb="10">
      <t>ボウカン</t>
    </rPh>
    <rPh sb="10" eb="11">
      <t>ギ</t>
    </rPh>
    <phoneticPr fontId="1"/>
  </si>
  <si>
    <t>白衣・調理服</t>
    <rPh sb="0" eb="2">
      <t>ハクイ</t>
    </rPh>
    <rPh sb="3" eb="5">
      <t>チョウリ</t>
    </rPh>
    <rPh sb="5" eb="6">
      <t>フク</t>
    </rPh>
    <phoneticPr fontId="1"/>
  </si>
  <si>
    <t>寝具</t>
    <rPh sb="0" eb="2">
      <t>シング</t>
    </rPh>
    <phoneticPr fontId="1"/>
  </si>
  <si>
    <t>ゴム皮革製品</t>
    <rPh sb="2" eb="4">
      <t>ヒカク</t>
    </rPh>
    <rPh sb="4" eb="6">
      <t>セイヒン</t>
    </rPh>
    <phoneticPr fontId="1"/>
  </si>
  <si>
    <t>テント・シート</t>
  </si>
  <si>
    <t>事務服、作業服、防寒着、エプロン、雨具</t>
    <rPh sb="0" eb="2">
      <t>ジム</t>
    </rPh>
    <rPh sb="2" eb="3">
      <t>フク</t>
    </rPh>
    <rPh sb="4" eb="7">
      <t>サギョウフク</t>
    </rPh>
    <rPh sb="8" eb="10">
      <t>ボウカン</t>
    </rPh>
    <rPh sb="10" eb="11">
      <t>ギ</t>
    </rPh>
    <rPh sb="17" eb="19">
      <t>アマグ</t>
    </rPh>
    <phoneticPr fontId="1"/>
  </si>
  <si>
    <t>白衣、調理服</t>
    <rPh sb="0" eb="2">
      <t>ハクイ</t>
    </rPh>
    <rPh sb="3" eb="5">
      <t>チョウリ</t>
    </rPh>
    <rPh sb="5" eb="6">
      <t>フク</t>
    </rPh>
    <phoneticPr fontId="1"/>
  </si>
  <si>
    <t>寝具、タオル</t>
    <rPh sb="0" eb="2">
      <t>シング</t>
    </rPh>
    <phoneticPr fontId="1"/>
  </si>
  <si>
    <t>はきもの、雨具、手袋類、かばん</t>
    <rPh sb="5" eb="7">
      <t>アマグ</t>
    </rPh>
    <rPh sb="8" eb="10">
      <t>テブクロ</t>
    </rPh>
    <rPh sb="10" eb="11">
      <t>ルイ</t>
    </rPh>
    <phoneticPr fontId="1"/>
  </si>
  <si>
    <t>帽子、エプロン、トレーナー</t>
    <rPh sb="0" eb="2">
      <t>ボウシ</t>
    </rPh>
    <phoneticPr fontId="1"/>
  </si>
  <si>
    <t>学校教材</t>
    <rPh sb="0" eb="2">
      <t>ガッコウ</t>
    </rPh>
    <rPh sb="2" eb="4">
      <t>キョウザイ</t>
    </rPh>
    <phoneticPr fontId="1"/>
  </si>
  <si>
    <t>保育教材</t>
    <rPh sb="0" eb="2">
      <t>ホイク</t>
    </rPh>
    <rPh sb="2" eb="4">
      <t>キョウザイ</t>
    </rPh>
    <phoneticPr fontId="1"/>
  </si>
  <si>
    <t>運動用具</t>
    <rPh sb="0" eb="2">
      <t>ウンドウ</t>
    </rPh>
    <rPh sb="2" eb="4">
      <t>ヨウグ</t>
    </rPh>
    <phoneticPr fontId="1"/>
  </si>
  <si>
    <t>楽器</t>
    <rPh sb="0" eb="2">
      <t>ガッキ</t>
    </rPh>
    <phoneticPr fontId="1"/>
  </si>
  <si>
    <t>教材、教育機器、ミシン、視聴覚機器等</t>
    <rPh sb="0" eb="2">
      <t>キョウザイ</t>
    </rPh>
    <rPh sb="3" eb="5">
      <t>キョウイク</t>
    </rPh>
    <rPh sb="5" eb="7">
      <t>キキ</t>
    </rPh>
    <rPh sb="12" eb="15">
      <t>シチョウカク</t>
    </rPh>
    <rPh sb="15" eb="17">
      <t>キキ</t>
    </rPh>
    <rPh sb="17" eb="18">
      <t>トウ</t>
    </rPh>
    <phoneticPr fontId="1"/>
  </si>
  <si>
    <t>保育教材、遊具、玩具、乳母車、三輪車等</t>
    <rPh sb="0" eb="2">
      <t>ホイク</t>
    </rPh>
    <rPh sb="2" eb="4">
      <t>キョウザイ</t>
    </rPh>
    <rPh sb="5" eb="7">
      <t>ユウグ</t>
    </rPh>
    <rPh sb="8" eb="10">
      <t>ガング</t>
    </rPh>
    <rPh sb="11" eb="14">
      <t>ウバグルマ</t>
    </rPh>
    <rPh sb="15" eb="18">
      <t>サンリンシャ</t>
    </rPh>
    <rPh sb="18" eb="19">
      <t>トウ</t>
    </rPh>
    <phoneticPr fontId="1"/>
  </si>
  <si>
    <t>運道具、ボール、体育施設、ゴール・テント等</t>
    <rPh sb="0" eb="1">
      <t>ウン</t>
    </rPh>
    <rPh sb="1" eb="3">
      <t>ドウグ</t>
    </rPh>
    <rPh sb="8" eb="10">
      <t>タイイク</t>
    </rPh>
    <rPh sb="10" eb="12">
      <t>シセツ</t>
    </rPh>
    <rPh sb="20" eb="21">
      <t>トウ</t>
    </rPh>
    <phoneticPr fontId="1"/>
  </si>
  <si>
    <t>ピアノ、オルガン、管楽器、和楽器、ＣＤ等</t>
    <rPh sb="9" eb="12">
      <t>カンガッキ</t>
    </rPh>
    <rPh sb="13" eb="16">
      <t>ワガッキ</t>
    </rPh>
    <rPh sb="19" eb="20">
      <t>トウ</t>
    </rPh>
    <phoneticPr fontId="1"/>
  </si>
  <si>
    <t>日用品・雑貨・ギフト用品</t>
    <rPh sb="0" eb="3">
      <t>ニチヨウヒン</t>
    </rPh>
    <rPh sb="4" eb="6">
      <t>ザッカ</t>
    </rPh>
    <rPh sb="10" eb="12">
      <t>ヨウヒン</t>
    </rPh>
    <phoneticPr fontId="1"/>
  </si>
  <si>
    <t>工芸・装飾品</t>
    <rPh sb="0" eb="2">
      <t>コウゲイ</t>
    </rPh>
    <rPh sb="3" eb="6">
      <t>ソウショクヒン</t>
    </rPh>
    <phoneticPr fontId="1"/>
  </si>
  <si>
    <t>ビニール製品（製造）</t>
    <rPh sb="4" eb="6">
      <t>セイヒン</t>
    </rPh>
    <rPh sb="7" eb="9">
      <t>セイゾウ</t>
    </rPh>
    <phoneticPr fontId="1"/>
  </si>
  <si>
    <t>清掃用品</t>
    <rPh sb="0" eb="2">
      <t>セイソウ</t>
    </rPh>
    <rPh sb="2" eb="4">
      <t>ヨウヒン</t>
    </rPh>
    <phoneticPr fontId="1"/>
  </si>
  <si>
    <t>家庭金物、大工道具、合鍵、食器、台所用品等雑貨等</t>
    <rPh sb="0" eb="2">
      <t>カテイ</t>
    </rPh>
    <rPh sb="2" eb="4">
      <t>カナモノ</t>
    </rPh>
    <rPh sb="5" eb="7">
      <t>ダイク</t>
    </rPh>
    <rPh sb="7" eb="9">
      <t>ドウグ</t>
    </rPh>
    <rPh sb="10" eb="12">
      <t>アイカギ</t>
    </rPh>
    <rPh sb="13" eb="15">
      <t>ショッキ</t>
    </rPh>
    <rPh sb="16" eb="18">
      <t>ダイドコロ</t>
    </rPh>
    <rPh sb="18" eb="20">
      <t>ヨウヒン</t>
    </rPh>
    <rPh sb="20" eb="21">
      <t>トウ</t>
    </rPh>
    <rPh sb="21" eb="23">
      <t>ザッカ</t>
    </rPh>
    <rPh sb="23" eb="24">
      <t>トウ</t>
    </rPh>
    <phoneticPr fontId="1"/>
  </si>
  <si>
    <t>陶芸用品、記念碑等</t>
    <rPh sb="0" eb="2">
      <t>トウゲイ</t>
    </rPh>
    <rPh sb="2" eb="4">
      <t>ヨウヒン</t>
    </rPh>
    <rPh sb="5" eb="9">
      <t>キネンヒトウ</t>
    </rPh>
    <phoneticPr fontId="1"/>
  </si>
  <si>
    <t>市指定ビニール袋等</t>
    <rPh sb="0" eb="1">
      <t>シ</t>
    </rPh>
    <rPh sb="1" eb="3">
      <t>シテイ</t>
    </rPh>
    <rPh sb="7" eb="8">
      <t>フクロ</t>
    </rPh>
    <rPh sb="8" eb="9">
      <t>トウ</t>
    </rPh>
    <phoneticPr fontId="1"/>
  </si>
  <si>
    <t>モップ、箒、バケツ等</t>
    <rPh sb="4" eb="5">
      <t>ホウキ</t>
    </rPh>
    <rPh sb="9" eb="10">
      <t>トウ</t>
    </rPh>
    <phoneticPr fontId="1"/>
  </si>
  <si>
    <t>分別用コンテナ等</t>
    <rPh sb="0" eb="2">
      <t>フンベツ</t>
    </rPh>
    <rPh sb="2" eb="3">
      <t>ヨウ</t>
    </rPh>
    <rPh sb="7" eb="8">
      <t>トウ</t>
    </rPh>
    <phoneticPr fontId="1"/>
  </si>
  <si>
    <t>農薬、除草剤等</t>
    <rPh sb="0" eb="2">
      <t>ノウヤク</t>
    </rPh>
    <rPh sb="3" eb="6">
      <t>ジョソウザイ</t>
    </rPh>
    <rPh sb="6" eb="7">
      <t>ナド</t>
    </rPh>
    <phoneticPr fontId="1"/>
  </si>
  <si>
    <t>医療器材・衛生器材</t>
    <rPh sb="0" eb="2">
      <t>イリョウ</t>
    </rPh>
    <rPh sb="2" eb="4">
      <t>キザイ</t>
    </rPh>
    <rPh sb="5" eb="7">
      <t>エイセイ</t>
    </rPh>
    <rPh sb="7" eb="9">
      <t>キザイ</t>
    </rPh>
    <phoneticPr fontId="1"/>
  </si>
  <si>
    <t>福祉・介護用品</t>
    <rPh sb="0" eb="2">
      <t>フクシ</t>
    </rPh>
    <rPh sb="3" eb="6">
      <t>カイゴヨウ</t>
    </rPh>
    <rPh sb="6" eb="7">
      <t>ヒン</t>
    </rPh>
    <phoneticPr fontId="1"/>
  </si>
  <si>
    <t>医薬品・ワクチン・試薬品</t>
    <rPh sb="0" eb="3">
      <t>イヤクヒン</t>
    </rPh>
    <rPh sb="9" eb="11">
      <t>シヤク</t>
    </rPh>
    <rPh sb="11" eb="12">
      <t>ヒン</t>
    </rPh>
    <phoneticPr fontId="1"/>
  </si>
  <si>
    <t>衛生材料</t>
    <rPh sb="0" eb="2">
      <t>エイセイ</t>
    </rPh>
    <rPh sb="2" eb="4">
      <t>ザイリョウ</t>
    </rPh>
    <phoneticPr fontId="1"/>
  </si>
  <si>
    <t>車椅子、介護用品等</t>
    <rPh sb="0" eb="3">
      <t>クルマイス</t>
    </rPh>
    <rPh sb="4" eb="7">
      <t>カイゴヨウ</t>
    </rPh>
    <rPh sb="7" eb="8">
      <t>ヒン</t>
    </rPh>
    <rPh sb="8" eb="9">
      <t>トウ</t>
    </rPh>
    <phoneticPr fontId="1"/>
  </si>
  <si>
    <t>石けん、消毒用アルコール、マスク、ガーゼ、使い捨てエプロン等</t>
    <rPh sb="0" eb="1">
      <t>セッ</t>
    </rPh>
    <rPh sb="4" eb="7">
      <t>ショウドクヨウ</t>
    </rPh>
    <rPh sb="21" eb="22">
      <t>ツカ</t>
    </rPh>
    <rPh sb="23" eb="24">
      <t>ス</t>
    </rPh>
    <rPh sb="29" eb="30">
      <t>トウ</t>
    </rPh>
    <phoneticPr fontId="1"/>
  </si>
  <si>
    <t>看板・表示板・標識</t>
    <rPh sb="0" eb="2">
      <t>カンバン</t>
    </rPh>
    <rPh sb="3" eb="6">
      <t>ヒョウジバン</t>
    </rPh>
    <rPh sb="7" eb="9">
      <t>ヒョウシキ</t>
    </rPh>
    <phoneticPr fontId="1"/>
  </si>
  <si>
    <t>選挙掲示板</t>
    <rPh sb="0" eb="2">
      <t>センキョ</t>
    </rPh>
    <rPh sb="2" eb="5">
      <t>ケイジバン</t>
    </rPh>
    <phoneticPr fontId="1"/>
  </si>
  <si>
    <t>記章・旗</t>
    <rPh sb="0" eb="1">
      <t>キ</t>
    </rPh>
    <rPh sb="1" eb="2">
      <t>ショウ</t>
    </rPh>
    <rPh sb="3" eb="4">
      <t>ハタ</t>
    </rPh>
    <phoneticPr fontId="1"/>
  </si>
  <si>
    <t>市旗、国旗等</t>
    <rPh sb="0" eb="1">
      <t>シ</t>
    </rPh>
    <rPh sb="1" eb="2">
      <t>キ</t>
    </rPh>
    <rPh sb="3" eb="5">
      <t>コッキ</t>
    </rPh>
    <rPh sb="5" eb="6">
      <t>トウ</t>
    </rPh>
    <phoneticPr fontId="1"/>
  </si>
  <si>
    <t>一般家電</t>
    <rPh sb="0" eb="2">
      <t>イッパン</t>
    </rPh>
    <rPh sb="2" eb="4">
      <t>カデン</t>
    </rPh>
    <phoneticPr fontId="1"/>
  </si>
  <si>
    <t>視聴覚機器</t>
    <rPh sb="0" eb="3">
      <t>シチョウカク</t>
    </rPh>
    <rPh sb="3" eb="5">
      <t>キキ</t>
    </rPh>
    <phoneticPr fontId="1"/>
  </si>
  <si>
    <t>電気機械器具</t>
    <rPh sb="0" eb="1">
      <t>デン</t>
    </rPh>
    <rPh sb="1" eb="2">
      <t>キ</t>
    </rPh>
    <rPh sb="2" eb="4">
      <t>キカイ</t>
    </rPh>
    <rPh sb="4" eb="6">
      <t>キグ</t>
    </rPh>
    <phoneticPr fontId="1"/>
  </si>
  <si>
    <t>通信用機械器具</t>
    <rPh sb="0" eb="3">
      <t>ツウシンヨウ</t>
    </rPh>
    <rPh sb="3" eb="5">
      <t>キカイ</t>
    </rPh>
    <rPh sb="5" eb="7">
      <t>キグ</t>
    </rPh>
    <phoneticPr fontId="1"/>
  </si>
  <si>
    <t>電気機械器具</t>
    <rPh sb="0" eb="2">
      <t>デンキ</t>
    </rPh>
    <rPh sb="2" eb="4">
      <t>キカイ</t>
    </rPh>
    <rPh sb="4" eb="6">
      <t>キグ</t>
    </rPh>
    <phoneticPr fontId="1"/>
  </si>
  <si>
    <t>特殊計測機器</t>
    <rPh sb="0" eb="2">
      <t>トクシュ</t>
    </rPh>
    <rPh sb="2" eb="4">
      <t>ケイソク</t>
    </rPh>
    <rPh sb="4" eb="6">
      <t>キキ</t>
    </rPh>
    <phoneticPr fontId="1"/>
  </si>
  <si>
    <t>映写機、スクリーン、映画フィルム等</t>
    <rPh sb="0" eb="3">
      <t>エイシャキ</t>
    </rPh>
    <rPh sb="10" eb="12">
      <t>エイガ</t>
    </rPh>
    <rPh sb="16" eb="17">
      <t>トウ</t>
    </rPh>
    <phoneticPr fontId="1"/>
  </si>
  <si>
    <t>緊急通報装置、無停電電源装置、蓄電等</t>
    <rPh sb="0" eb="2">
      <t>キンキュウ</t>
    </rPh>
    <rPh sb="2" eb="4">
      <t>ツウホウ</t>
    </rPh>
    <rPh sb="4" eb="6">
      <t>ソウチ</t>
    </rPh>
    <rPh sb="7" eb="10">
      <t>ムテイデン</t>
    </rPh>
    <rPh sb="10" eb="12">
      <t>デンゲン</t>
    </rPh>
    <rPh sb="12" eb="14">
      <t>ソウチ</t>
    </rPh>
    <rPh sb="15" eb="17">
      <t>チクデン</t>
    </rPh>
    <rPh sb="17" eb="18">
      <t>ナド</t>
    </rPh>
    <phoneticPr fontId="1"/>
  </si>
  <si>
    <t>通信機器、無線機等</t>
    <rPh sb="0" eb="2">
      <t>ツウシン</t>
    </rPh>
    <rPh sb="2" eb="4">
      <t>キキ</t>
    </rPh>
    <rPh sb="5" eb="8">
      <t>ムセンキ</t>
    </rPh>
    <rPh sb="8" eb="9">
      <t>トウ</t>
    </rPh>
    <phoneticPr fontId="1"/>
  </si>
  <si>
    <t>電気設備、発電機、モーター等</t>
    <rPh sb="0" eb="2">
      <t>デンキ</t>
    </rPh>
    <rPh sb="2" eb="4">
      <t>セツビ</t>
    </rPh>
    <rPh sb="5" eb="7">
      <t>ハツデン</t>
    </rPh>
    <rPh sb="7" eb="8">
      <t>キ</t>
    </rPh>
    <rPh sb="13" eb="14">
      <t>トウ</t>
    </rPh>
    <phoneticPr fontId="1"/>
  </si>
  <si>
    <t>音響装置等</t>
    <rPh sb="0" eb="2">
      <t>オンキョウ</t>
    </rPh>
    <rPh sb="2" eb="4">
      <t>ソウチ</t>
    </rPh>
    <rPh sb="4" eb="5">
      <t>トウ</t>
    </rPh>
    <phoneticPr fontId="1"/>
  </si>
  <si>
    <t>008</t>
  </si>
  <si>
    <t>ボイラー・焼却炉</t>
    <rPh sb="5" eb="8">
      <t>ショウキャクロ</t>
    </rPh>
    <phoneticPr fontId="1"/>
  </si>
  <si>
    <t>建設土木・運搬機械</t>
    <rPh sb="0" eb="2">
      <t>ケンセツ</t>
    </rPh>
    <rPh sb="2" eb="4">
      <t>ドボク</t>
    </rPh>
    <rPh sb="5" eb="7">
      <t>ウンパン</t>
    </rPh>
    <rPh sb="7" eb="9">
      <t>キカイ</t>
    </rPh>
    <phoneticPr fontId="1"/>
  </si>
  <si>
    <t>業務用機器</t>
    <rPh sb="0" eb="3">
      <t>ギョウムヨウ</t>
    </rPh>
    <rPh sb="3" eb="5">
      <t>キキ</t>
    </rPh>
    <phoneticPr fontId="1"/>
  </si>
  <si>
    <t>農林水産機器</t>
    <rPh sb="0" eb="2">
      <t>ノウリン</t>
    </rPh>
    <rPh sb="2" eb="4">
      <t>スイサン</t>
    </rPh>
    <rPh sb="4" eb="6">
      <t>キキ</t>
    </rPh>
    <phoneticPr fontId="1"/>
  </si>
  <si>
    <t>ガス・石油機器</t>
    <rPh sb="3" eb="5">
      <t>セキユ</t>
    </rPh>
    <rPh sb="5" eb="7">
      <t>キキ</t>
    </rPh>
    <phoneticPr fontId="1"/>
  </si>
  <si>
    <t>厨房機器</t>
    <rPh sb="0" eb="2">
      <t>チュウボウ</t>
    </rPh>
    <rPh sb="2" eb="4">
      <t>キキ</t>
    </rPh>
    <phoneticPr fontId="1"/>
  </si>
  <si>
    <t>精密機器</t>
    <rPh sb="0" eb="2">
      <t>セイミツ</t>
    </rPh>
    <rPh sb="2" eb="4">
      <t>キキ</t>
    </rPh>
    <phoneticPr fontId="1"/>
  </si>
  <si>
    <t>水道関係機器</t>
    <rPh sb="0" eb="2">
      <t>スイドウ</t>
    </rPh>
    <rPh sb="2" eb="4">
      <t>カンケイ</t>
    </rPh>
    <rPh sb="4" eb="6">
      <t>キキ</t>
    </rPh>
    <phoneticPr fontId="1"/>
  </si>
  <si>
    <t>建設用機械、掘削機、コンベアー、フォークリフト等</t>
    <rPh sb="0" eb="3">
      <t>ケンセツヨウ</t>
    </rPh>
    <rPh sb="3" eb="5">
      <t>キカイ</t>
    </rPh>
    <rPh sb="6" eb="9">
      <t>クッサクキ</t>
    </rPh>
    <rPh sb="23" eb="24">
      <t>トウ</t>
    </rPh>
    <phoneticPr fontId="1"/>
  </si>
  <si>
    <t>業務用冷凍機器、業務用空調機器、業務用洗濯機等</t>
    <rPh sb="8" eb="11">
      <t>ギョウムヨウ</t>
    </rPh>
    <rPh sb="11" eb="13">
      <t>クウチョウ</t>
    </rPh>
    <rPh sb="13" eb="15">
      <t>キキ</t>
    </rPh>
    <rPh sb="16" eb="19">
      <t>ギョウムヨウ</t>
    </rPh>
    <rPh sb="19" eb="22">
      <t>センタクキ</t>
    </rPh>
    <rPh sb="22" eb="23">
      <t>トウ</t>
    </rPh>
    <phoneticPr fontId="1"/>
  </si>
  <si>
    <t>草刈機、噴霧器、ポンプ等</t>
    <rPh sb="0" eb="2">
      <t>クサカリ</t>
    </rPh>
    <rPh sb="2" eb="3">
      <t>キ</t>
    </rPh>
    <rPh sb="4" eb="7">
      <t>フンムキ</t>
    </rPh>
    <rPh sb="11" eb="12">
      <t>トウ</t>
    </rPh>
    <phoneticPr fontId="1"/>
  </si>
  <si>
    <t>ストーブ、給湯機器等</t>
    <rPh sb="5" eb="7">
      <t>キュウトウ</t>
    </rPh>
    <rPh sb="7" eb="9">
      <t>キキ</t>
    </rPh>
    <rPh sb="9" eb="10">
      <t>トウ</t>
    </rPh>
    <phoneticPr fontId="1"/>
  </si>
  <si>
    <t>調理台、流し台、保冷庫、自動食器洗機、食器等</t>
    <rPh sb="0" eb="2">
      <t>チョウリ</t>
    </rPh>
    <rPh sb="2" eb="3">
      <t>ダイ</t>
    </rPh>
    <rPh sb="4" eb="5">
      <t>ナガ</t>
    </rPh>
    <rPh sb="6" eb="7">
      <t>ダイ</t>
    </rPh>
    <rPh sb="8" eb="10">
      <t>ホレイ</t>
    </rPh>
    <rPh sb="10" eb="11">
      <t>コ</t>
    </rPh>
    <rPh sb="12" eb="14">
      <t>ジドウ</t>
    </rPh>
    <rPh sb="14" eb="15">
      <t>ショク</t>
    </rPh>
    <rPh sb="15" eb="16">
      <t>キ</t>
    </rPh>
    <rPh sb="16" eb="17">
      <t>アラ</t>
    </rPh>
    <rPh sb="17" eb="18">
      <t>キ</t>
    </rPh>
    <rPh sb="19" eb="21">
      <t>ショッキ</t>
    </rPh>
    <rPh sb="21" eb="22">
      <t>トウ</t>
    </rPh>
    <phoneticPr fontId="1"/>
  </si>
  <si>
    <t>メーター、流量計、弁類等</t>
    <rPh sb="5" eb="8">
      <t>リュウリョウケイ</t>
    </rPh>
    <rPh sb="9" eb="10">
      <t>ベン</t>
    </rPh>
    <rPh sb="10" eb="11">
      <t>ルイ</t>
    </rPh>
    <rPh sb="11" eb="12">
      <t>トウ</t>
    </rPh>
    <phoneticPr fontId="1"/>
  </si>
  <si>
    <t>清掃等業務</t>
    <phoneticPr fontId="5"/>
  </si>
  <si>
    <t>理化学機器</t>
    <rPh sb="0" eb="3">
      <t>リカガク</t>
    </rPh>
    <rPh sb="3" eb="5">
      <t>キキ</t>
    </rPh>
    <phoneticPr fontId="1"/>
  </si>
  <si>
    <t>測定機器</t>
    <rPh sb="0" eb="2">
      <t>ソクテイ</t>
    </rPh>
    <rPh sb="2" eb="4">
      <t>キキ</t>
    </rPh>
    <phoneticPr fontId="1"/>
  </si>
  <si>
    <t>理化学分析機器、実験機器、顕微鏡等</t>
    <rPh sb="0" eb="3">
      <t>リカガク</t>
    </rPh>
    <rPh sb="3" eb="5">
      <t>ブンセキ</t>
    </rPh>
    <rPh sb="5" eb="7">
      <t>キキ</t>
    </rPh>
    <rPh sb="8" eb="10">
      <t>ジッケン</t>
    </rPh>
    <rPh sb="10" eb="12">
      <t>キキ</t>
    </rPh>
    <rPh sb="13" eb="16">
      <t>ケンビキョウ</t>
    </rPh>
    <rPh sb="16" eb="17">
      <t>トウ</t>
    </rPh>
    <phoneticPr fontId="1"/>
  </si>
  <si>
    <t>測量機器、計測機器、測定機器等</t>
    <rPh sb="0" eb="2">
      <t>ソクリョウ</t>
    </rPh>
    <rPh sb="2" eb="4">
      <t>キキ</t>
    </rPh>
    <rPh sb="5" eb="7">
      <t>ケイソク</t>
    </rPh>
    <rPh sb="7" eb="9">
      <t>キキ</t>
    </rPh>
    <rPh sb="10" eb="12">
      <t>ソクテイ</t>
    </rPh>
    <rPh sb="12" eb="14">
      <t>キキ</t>
    </rPh>
    <rPh sb="14" eb="15">
      <t>トウ</t>
    </rPh>
    <phoneticPr fontId="1"/>
  </si>
  <si>
    <t>自動車</t>
    <rPh sb="0" eb="3">
      <t>ジドウシャ</t>
    </rPh>
    <phoneticPr fontId="1"/>
  </si>
  <si>
    <t>自転車・バイク</t>
    <rPh sb="0" eb="3">
      <t>ジテンシャ</t>
    </rPh>
    <phoneticPr fontId="1"/>
  </si>
  <si>
    <t>自動車用品・タイヤ</t>
    <rPh sb="0" eb="3">
      <t>ジドウシャ</t>
    </rPh>
    <rPh sb="3" eb="5">
      <t>ヨウヒン</t>
    </rPh>
    <phoneticPr fontId="1"/>
  </si>
  <si>
    <t>車輌修理</t>
    <rPh sb="0" eb="2">
      <t>シャリョウ</t>
    </rPh>
    <rPh sb="2" eb="4">
      <t>シュウリ</t>
    </rPh>
    <phoneticPr fontId="1"/>
  </si>
  <si>
    <t>船舶用品</t>
    <rPh sb="0" eb="2">
      <t>センパク</t>
    </rPh>
    <rPh sb="2" eb="4">
      <t>ヨウヒン</t>
    </rPh>
    <phoneticPr fontId="1"/>
  </si>
  <si>
    <t>乗用車、貨物車</t>
    <rPh sb="0" eb="3">
      <t>ジョウヨウシャ</t>
    </rPh>
    <rPh sb="4" eb="7">
      <t>カモツシャ</t>
    </rPh>
    <phoneticPr fontId="1"/>
  </si>
  <si>
    <t>石油類</t>
    <rPh sb="0" eb="2">
      <t>セキユ</t>
    </rPh>
    <rPh sb="2" eb="3">
      <t>ルイ</t>
    </rPh>
    <phoneticPr fontId="1"/>
  </si>
  <si>
    <t>気体燃料</t>
    <rPh sb="0" eb="2">
      <t>キタイ</t>
    </rPh>
    <rPh sb="2" eb="4">
      <t>ネンリョウ</t>
    </rPh>
    <phoneticPr fontId="1"/>
  </si>
  <si>
    <t>灯油、軽油、ガソリン、重油、潤滑油、石油製品等</t>
    <rPh sb="0" eb="2">
      <t>トウユ</t>
    </rPh>
    <rPh sb="3" eb="5">
      <t>ケイユ</t>
    </rPh>
    <rPh sb="11" eb="13">
      <t>ジュウユ</t>
    </rPh>
    <rPh sb="14" eb="17">
      <t>ジュンカツユ</t>
    </rPh>
    <rPh sb="18" eb="20">
      <t>セキユ</t>
    </rPh>
    <rPh sb="20" eb="22">
      <t>セイヒン</t>
    </rPh>
    <rPh sb="22" eb="23">
      <t>トウ</t>
    </rPh>
    <phoneticPr fontId="1"/>
  </si>
  <si>
    <t>ＬＰガス、石油ガス等</t>
    <rPh sb="5" eb="7">
      <t>セキユ</t>
    </rPh>
    <rPh sb="9" eb="10">
      <t>トウ</t>
    </rPh>
    <phoneticPr fontId="1"/>
  </si>
  <si>
    <t>飼料・肥料</t>
    <rPh sb="0" eb="2">
      <t>シリョウ</t>
    </rPh>
    <rPh sb="3" eb="5">
      <t>ヒリョウ</t>
    </rPh>
    <phoneticPr fontId="1"/>
  </si>
  <si>
    <t>種子・苗木・園芸用品</t>
    <rPh sb="0" eb="2">
      <t>シュシ</t>
    </rPh>
    <rPh sb="3" eb="5">
      <t>ナエギ</t>
    </rPh>
    <rPh sb="6" eb="8">
      <t>エンゲイ</t>
    </rPh>
    <rPh sb="8" eb="10">
      <t>ヨウヒン</t>
    </rPh>
    <phoneticPr fontId="1"/>
  </si>
  <si>
    <t>生花</t>
    <rPh sb="0" eb="2">
      <t>イケバナ</t>
    </rPh>
    <phoneticPr fontId="1"/>
  </si>
  <si>
    <t>食料品・茶・酒</t>
    <rPh sb="0" eb="3">
      <t>ショクリョウヒン</t>
    </rPh>
    <rPh sb="4" eb="5">
      <t>チャ</t>
    </rPh>
    <rPh sb="6" eb="7">
      <t>サケ</t>
    </rPh>
    <phoneticPr fontId="1"/>
  </si>
  <si>
    <t>農林水産加工品</t>
    <rPh sb="0" eb="2">
      <t>ノウリン</t>
    </rPh>
    <rPh sb="2" eb="4">
      <t>スイサン</t>
    </rPh>
    <rPh sb="4" eb="7">
      <t>カコウヒン</t>
    </rPh>
    <phoneticPr fontId="1"/>
  </si>
  <si>
    <t>有害鳥獣捕獲檻等</t>
    <rPh sb="7" eb="8">
      <t>トウ</t>
    </rPh>
    <phoneticPr fontId="1"/>
  </si>
  <si>
    <t>消防関係車両</t>
    <rPh sb="0" eb="2">
      <t>ショウボウ</t>
    </rPh>
    <rPh sb="2" eb="4">
      <t>カンケイ</t>
    </rPh>
    <rPh sb="4" eb="6">
      <t>シャリョウ</t>
    </rPh>
    <phoneticPr fontId="1"/>
  </si>
  <si>
    <t>消防装備</t>
    <rPh sb="0" eb="2">
      <t>ショウボウ</t>
    </rPh>
    <rPh sb="2" eb="4">
      <t>ソウビ</t>
    </rPh>
    <phoneticPr fontId="1"/>
  </si>
  <si>
    <t>消防資材器具類</t>
    <rPh sb="0" eb="2">
      <t>ショウボウ</t>
    </rPh>
    <rPh sb="2" eb="4">
      <t>シザイ</t>
    </rPh>
    <rPh sb="4" eb="6">
      <t>キグ</t>
    </rPh>
    <rPh sb="6" eb="7">
      <t>ルイ</t>
    </rPh>
    <phoneticPr fontId="1"/>
  </si>
  <si>
    <t>保安用品</t>
    <rPh sb="0" eb="2">
      <t>ホアン</t>
    </rPh>
    <rPh sb="2" eb="4">
      <t>ヨウヒン</t>
    </rPh>
    <phoneticPr fontId="1"/>
  </si>
  <si>
    <t>警報装置</t>
    <rPh sb="0" eb="2">
      <t>ケイホウ</t>
    </rPh>
    <rPh sb="2" eb="4">
      <t>ソウチ</t>
    </rPh>
    <phoneticPr fontId="1"/>
  </si>
  <si>
    <t>消防車等</t>
    <rPh sb="0" eb="3">
      <t>ショウボウシャ</t>
    </rPh>
    <phoneticPr fontId="1"/>
  </si>
  <si>
    <t>消防服、ヘルメット、ロープ、防塵用マスク等</t>
    <rPh sb="0" eb="2">
      <t>ショウボウ</t>
    </rPh>
    <rPh sb="2" eb="3">
      <t>フク</t>
    </rPh>
    <rPh sb="14" eb="17">
      <t>ボウジンヨウ</t>
    </rPh>
    <rPh sb="20" eb="21">
      <t>トウ</t>
    </rPh>
    <phoneticPr fontId="1"/>
  </si>
  <si>
    <t>消防ポンプ、消防ホース、消火器等</t>
    <rPh sb="0" eb="2">
      <t>ショウボウ</t>
    </rPh>
    <rPh sb="6" eb="8">
      <t>ショウボウ</t>
    </rPh>
    <rPh sb="12" eb="15">
      <t>ショウカキ</t>
    </rPh>
    <rPh sb="15" eb="16">
      <t>トウ</t>
    </rPh>
    <phoneticPr fontId="1"/>
  </si>
  <si>
    <t>火災警報器等</t>
    <rPh sb="0" eb="2">
      <t>カサイ</t>
    </rPh>
    <rPh sb="2" eb="5">
      <t>ケイホウキ</t>
    </rPh>
    <rPh sb="5" eb="6">
      <t>トウ</t>
    </rPh>
    <phoneticPr fontId="1"/>
  </si>
  <si>
    <t>鉄・鋼材</t>
    <rPh sb="0" eb="1">
      <t>テツ</t>
    </rPh>
    <rPh sb="2" eb="4">
      <t>コウザイ</t>
    </rPh>
    <phoneticPr fontId="1"/>
  </si>
  <si>
    <t>建築資材</t>
    <rPh sb="0" eb="2">
      <t>ケンチク</t>
    </rPh>
    <rPh sb="2" eb="4">
      <t>シザイ</t>
    </rPh>
    <phoneticPr fontId="1"/>
  </si>
  <si>
    <t>土木資材</t>
    <rPh sb="0" eb="2">
      <t>ドボク</t>
    </rPh>
    <rPh sb="2" eb="4">
      <t>シザイ</t>
    </rPh>
    <phoneticPr fontId="1"/>
  </si>
  <si>
    <t>硝子</t>
    <rPh sb="0" eb="2">
      <t>ガラス</t>
    </rPh>
    <phoneticPr fontId="1"/>
  </si>
  <si>
    <t>電設資材</t>
    <rPh sb="0" eb="2">
      <t>デンセツ</t>
    </rPh>
    <rPh sb="2" eb="4">
      <t>シザイ</t>
    </rPh>
    <phoneticPr fontId="1"/>
  </si>
  <si>
    <t>建具・畳・襖</t>
    <rPh sb="0" eb="2">
      <t>タテグ</t>
    </rPh>
    <rPh sb="3" eb="4">
      <t>タタミ</t>
    </rPh>
    <rPh sb="5" eb="6">
      <t>フスマ</t>
    </rPh>
    <phoneticPr fontId="1"/>
  </si>
  <si>
    <t>道路資材</t>
    <rPh sb="0" eb="2">
      <t>ドウロ</t>
    </rPh>
    <rPh sb="2" eb="4">
      <t>シザイ</t>
    </rPh>
    <phoneticPr fontId="1"/>
  </si>
  <si>
    <t>鉄骨、鉄筋、鋼板、鋼管等</t>
    <rPh sb="0" eb="2">
      <t>テッコツ</t>
    </rPh>
    <rPh sb="3" eb="5">
      <t>テッキン</t>
    </rPh>
    <rPh sb="6" eb="7">
      <t>コウ</t>
    </rPh>
    <rPh sb="7" eb="8">
      <t>バン</t>
    </rPh>
    <rPh sb="9" eb="12">
      <t>コウカントウ</t>
    </rPh>
    <phoneticPr fontId="1"/>
  </si>
  <si>
    <t>木材、竹材、石材等</t>
    <rPh sb="0" eb="2">
      <t>モクザイ</t>
    </rPh>
    <rPh sb="3" eb="4">
      <t>タケ</t>
    </rPh>
    <rPh sb="4" eb="5">
      <t>ザイ</t>
    </rPh>
    <rPh sb="6" eb="8">
      <t>セキザイ</t>
    </rPh>
    <rPh sb="8" eb="9">
      <t>トウ</t>
    </rPh>
    <phoneticPr fontId="1"/>
  </si>
  <si>
    <t>照明、ライト、電球等</t>
    <rPh sb="0" eb="2">
      <t>ショウメイ</t>
    </rPh>
    <rPh sb="7" eb="9">
      <t>デンキュウ</t>
    </rPh>
    <rPh sb="9" eb="10">
      <t>トウ</t>
    </rPh>
    <phoneticPr fontId="1"/>
  </si>
  <si>
    <t>建具、畳、襖</t>
    <rPh sb="0" eb="2">
      <t>タテグ</t>
    </rPh>
    <rPh sb="3" eb="4">
      <t>タタミ</t>
    </rPh>
    <rPh sb="5" eb="6">
      <t>フスマ</t>
    </rPh>
    <phoneticPr fontId="1"/>
  </si>
  <si>
    <t>道路標識、カーブミラー、ガードレール、道路保安用品等</t>
    <rPh sb="0" eb="2">
      <t>ドウロ</t>
    </rPh>
    <rPh sb="2" eb="4">
      <t>ヒョウシキ</t>
    </rPh>
    <rPh sb="19" eb="21">
      <t>ドウロ</t>
    </rPh>
    <rPh sb="21" eb="23">
      <t>ホアン</t>
    </rPh>
    <rPh sb="23" eb="25">
      <t>ヨウヒン</t>
    </rPh>
    <rPh sb="25" eb="26">
      <t>トウ</t>
    </rPh>
    <phoneticPr fontId="1"/>
  </si>
  <si>
    <t>凍結防止剤、ろ過砂、ろ過砂利、レンガ、塗料等</t>
    <rPh sb="0" eb="2">
      <t>トウケツ</t>
    </rPh>
    <rPh sb="2" eb="5">
      <t>ボウシザイ</t>
    </rPh>
    <rPh sb="7" eb="8">
      <t>カ</t>
    </rPh>
    <rPh sb="8" eb="9">
      <t>スナ</t>
    </rPh>
    <rPh sb="11" eb="12">
      <t>カ</t>
    </rPh>
    <rPh sb="12" eb="14">
      <t>ジャリ</t>
    </rPh>
    <rPh sb="19" eb="21">
      <t>トリョウ</t>
    </rPh>
    <rPh sb="21" eb="22">
      <t>トウ</t>
    </rPh>
    <phoneticPr fontId="1"/>
  </si>
  <si>
    <t>古物・金属スクラップ等</t>
    <rPh sb="0" eb="2">
      <t>コブツ</t>
    </rPh>
    <rPh sb="3" eb="5">
      <t>キンゾク</t>
    </rPh>
    <rPh sb="10" eb="11">
      <t>トウ</t>
    </rPh>
    <phoneticPr fontId="1"/>
  </si>
  <si>
    <t>古紙</t>
    <rPh sb="0" eb="2">
      <t>コシ</t>
    </rPh>
    <phoneticPr fontId="1"/>
  </si>
  <si>
    <t>金属、自動車、バイク</t>
  </si>
  <si>
    <t>その他</t>
    <phoneticPr fontId="5"/>
  </si>
  <si>
    <t>消毒・防除・防虫業務</t>
    <rPh sb="0" eb="2">
      <t>ショウドク</t>
    </rPh>
    <rPh sb="3" eb="5">
      <t>ボウジョ</t>
    </rPh>
    <rPh sb="6" eb="8">
      <t>ボウチュウ</t>
    </rPh>
    <rPh sb="8" eb="10">
      <t>ギョウム</t>
    </rPh>
    <phoneticPr fontId="1"/>
  </si>
  <si>
    <t>庁舎・床・ガラス・外壁等の清掃</t>
    <rPh sb="0" eb="2">
      <t>チョウシャ</t>
    </rPh>
    <rPh sb="3" eb="4">
      <t>ユカ</t>
    </rPh>
    <rPh sb="9" eb="12">
      <t>ガイヘキトウ</t>
    </rPh>
    <rPh sb="13" eb="15">
      <t>セイソウ</t>
    </rPh>
    <phoneticPr fontId="1"/>
  </si>
  <si>
    <t>貯水槽、受水槽、高架水槽</t>
    <rPh sb="0" eb="3">
      <t>チョスイソウ</t>
    </rPh>
    <rPh sb="4" eb="5">
      <t>ジュ</t>
    </rPh>
    <rPh sb="5" eb="7">
      <t>スイソウ</t>
    </rPh>
    <rPh sb="8" eb="10">
      <t>コウカ</t>
    </rPh>
    <rPh sb="10" eb="12">
      <t>スイソウ</t>
    </rPh>
    <phoneticPr fontId="1"/>
  </si>
  <si>
    <t>樹木剪定、草刈、除草、樹木害虫駆除等</t>
    <rPh sb="0" eb="2">
      <t>ジュモク</t>
    </rPh>
    <rPh sb="2" eb="4">
      <t>センテイ</t>
    </rPh>
    <rPh sb="5" eb="7">
      <t>クサカリ</t>
    </rPh>
    <rPh sb="8" eb="10">
      <t>ジョソウ</t>
    </rPh>
    <rPh sb="11" eb="13">
      <t>ジュモク</t>
    </rPh>
    <rPh sb="13" eb="15">
      <t>ガイチュウ</t>
    </rPh>
    <rPh sb="15" eb="17">
      <t>クジョ</t>
    </rPh>
    <rPh sb="17" eb="18">
      <t>トウ</t>
    </rPh>
    <phoneticPr fontId="1"/>
  </si>
  <si>
    <t>保守・点検・管理</t>
    <phoneticPr fontId="5"/>
  </si>
  <si>
    <t>101</t>
  </si>
  <si>
    <t>102</t>
  </si>
  <si>
    <t>103</t>
  </si>
  <si>
    <t>104</t>
  </si>
  <si>
    <t>105</t>
  </si>
  <si>
    <t>106</t>
  </si>
  <si>
    <t>107</t>
  </si>
  <si>
    <t>108</t>
  </si>
  <si>
    <t>199</t>
  </si>
  <si>
    <t>昇降設備等</t>
    <rPh sb="0" eb="2">
      <t>ショウコウ</t>
    </rPh>
    <rPh sb="2" eb="4">
      <t>セツビ</t>
    </rPh>
    <rPh sb="4" eb="5">
      <t>トウ</t>
    </rPh>
    <phoneticPr fontId="1"/>
  </si>
  <si>
    <t>電気設備</t>
    <rPh sb="0" eb="2">
      <t>デンキ</t>
    </rPh>
    <rPh sb="2" eb="4">
      <t>セツビ</t>
    </rPh>
    <phoneticPr fontId="1"/>
  </si>
  <si>
    <t>通信設備</t>
    <rPh sb="0" eb="2">
      <t>ツウシン</t>
    </rPh>
    <rPh sb="2" eb="4">
      <t>セツビ</t>
    </rPh>
    <phoneticPr fontId="1"/>
  </si>
  <si>
    <t>上水道施設</t>
    <rPh sb="0" eb="1">
      <t>ジョウ</t>
    </rPh>
    <rPh sb="1" eb="3">
      <t>スイドウ</t>
    </rPh>
    <rPh sb="3" eb="5">
      <t>シセツ</t>
    </rPh>
    <phoneticPr fontId="1"/>
  </si>
  <si>
    <t>下水道施設</t>
    <rPh sb="0" eb="3">
      <t>ゲスイドウ</t>
    </rPh>
    <rPh sb="3" eb="5">
      <t>シセツ</t>
    </rPh>
    <phoneticPr fontId="1"/>
  </si>
  <si>
    <t>遊具保守</t>
    <rPh sb="0" eb="2">
      <t>ユウグ</t>
    </rPh>
    <rPh sb="2" eb="4">
      <t>ホシュ</t>
    </rPh>
    <phoneticPr fontId="1"/>
  </si>
  <si>
    <t>空調設備、冷暖房、冷温水器等の保守点検</t>
    <rPh sb="0" eb="2">
      <t>クウチョウ</t>
    </rPh>
    <rPh sb="2" eb="4">
      <t>セツビ</t>
    </rPh>
    <rPh sb="5" eb="8">
      <t>レイダンボウ</t>
    </rPh>
    <rPh sb="9" eb="10">
      <t>レイ</t>
    </rPh>
    <rPh sb="10" eb="12">
      <t>オンスイ</t>
    </rPh>
    <rPh sb="12" eb="13">
      <t>キ</t>
    </rPh>
    <rPh sb="13" eb="14">
      <t>トウ</t>
    </rPh>
    <rPh sb="15" eb="17">
      <t>ホシュ</t>
    </rPh>
    <rPh sb="17" eb="19">
      <t>テンケン</t>
    </rPh>
    <phoneticPr fontId="1"/>
  </si>
  <si>
    <t>エレベーター、昇降機、階段昇降機、自動ドア等の保守点検</t>
    <rPh sb="7" eb="10">
      <t>ショウコウキ</t>
    </rPh>
    <rPh sb="11" eb="13">
      <t>カイダン</t>
    </rPh>
    <rPh sb="13" eb="16">
      <t>ショウコウキ</t>
    </rPh>
    <rPh sb="17" eb="19">
      <t>ジドウ</t>
    </rPh>
    <rPh sb="21" eb="22">
      <t>トウ</t>
    </rPh>
    <rPh sb="23" eb="25">
      <t>ホシュ</t>
    </rPh>
    <rPh sb="25" eb="27">
      <t>テンケン</t>
    </rPh>
    <phoneticPr fontId="1"/>
  </si>
  <si>
    <t>自家用電気工作物、その他電気設備</t>
    <rPh sb="0" eb="3">
      <t>ジカヨウ</t>
    </rPh>
    <rPh sb="3" eb="5">
      <t>デンキ</t>
    </rPh>
    <rPh sb="5" eb="8">
      <t>コウサクブツ</t>
    </rPh>
    <rPh sb="11" eb="12">
      <t>タ</t>
    </rPh>
    <rPh sb="12" eb="14">
      <t>デンキ</t>
    </rPh>
    <rPh sb="14" eb="16">
      <t>セツビ</t>
    </rPh>
    <phoneticPr fontId="1"/>
  </si>
  <si>
    <t>電話、ＦＡＸ、無線機等</t>
    <rPh sb="0" eb="2">
      <t>デンワ</t>
    </rPh>
    <rPh sb="7" eb="11">
      <t>ムセンキトウ</t>
    </rPh>
    <phoneticPr fontId="1"/>
  </si>
  <si>
    <t>消化設備、火災報知設備、消火器等の保守点検</t>
    <rPh sb="0" eb="2">
      <t>ショウカ</t>
    </rPh>
    <rPh sb="2" eb="4">
      <t>セツビ</t>
    </rPh>
    <rPh sb="5" eb="7">
      <t>カサイ</t>
    </rPh>
    <rPh sb="7" eb="9">
      <t>ホウチ</t>
    </rPh>
    <rPh sb="9" eb="11">
      <t>セツビ</t>
    </rPh>
    <rPh sb="12" eb="14">
      <t>ショウカ</t>
    </rPh>
    <rPh sb="14" eb="15">
      <t>キ</t>
    </rPh>
    <rPh sb="15" eb="16">
      <t>トウ</t>
    </rPh>
    <rPh sb="17" eb="19">
      <t>ホシュ</t>
    </rPh>
    <rPh sb="19" eb="21">
      <t>テンケン</t>
    </rPh>
    <phoneticPr fontId="1"/>
  </si>
  <si>
    <t>上水道施設運転管理、上水道施設保守点検、漏水調査等</t>
    <rPh sb="0" eb="3">
      <t>ジョウスイドウ</t>
    </rPh>
    <rPh sb="3" eb="5">
      <t>シセツ</t>
    </rPh>
    <rPh sb="5" eb="7">
      <t>ウンテン</t>
    </rPh>
    <rPh sb="7" eb="9">
      <t>カンリ</t>
    </rPh>
    <rPh sb="10" eb="13">
      <t>ジョウスイドウ</t>
    </rPh>
    <rPh sb="13" eb="15">
      <t>シセツ</t>
    </rPh>
    <rPh sb="15" eb="17">
      <t>ホシュ</t>
    </rPh>
    <rPh sb="17" eb="19">
      <t>テンケン</t>
    </rPh>
    <rPh sb="20" eb="21">
      <t>ロウ</t>
    </rPh>
    <rPh sb="21" eb="22">
      <t>スイ</t>
    </rPh>
    <rPh sb="22" eb="25">
      <t>チョウサトウ</t>
    </rPh>
    <phoneticPr fontId="1"/>
  </si>
  <si>
    <t>下水道施設運転管理、下水道施設保守点検、管路調査、清掃等</t>
    <rPh sb="0" eb="3">
      <t>ゲスイドウ</t>
    </rPh>
    <rPh sb="3" eb="5">
      <t>シセツ</t>
    </rPh>
    <rPh sb="5" eb="7">
      <t>ウンテン</t>
    </rPh>
    <rPh sb="7" eb="9">
      <t>カンリ</t>
    </rPh>
    <rPh sb="10" eb="13">
      <t>ゲスイドウ</t>
    </rPh>
    <rPh sb="13" eb="15">
      <t>シセツ</t>
    </rPh>
    <rPh sb="15" eb="17">
      <t>ホシュ</t>
    </rPh>
    <rPh sb="17" eb="19">
      <t>テンケン</t>
    </rPh>
    <rPh sb="20" eb="22">
      <t>カンロ</t>
    </rPh>
    <rPh sb="22" eb="24">
      <t>チョウサ</t>
    </rPh>
    <rPh sb="25" eb="28">
      <t>セイソウトウ</t>
    </rPh>
    <phoneticPr fontId="1"/>
  </si>
  <si>
    <t>室内外の遊具の保守点検等</t>
    <rPh sb="0" eb="1">
      <t>シツ</t>
    </rPh>
    <rPh sb="1" eb="3">
      <t>ナイガイ</t>
    </rPh>
    <rPh sb="4" eb="6">
      <t>ユウグ</t>
    </rPh>
    <rPh sb="7" eb="9">
      <t>ホシュ</t>
    </rPh>
    <rPh sb="9" eb="11">
      <t>テンケン</t>
    </rPh>
    <rPh sb="11" eb="12">
      <t>トウ</t>
    </rPh>
    <phoneticPr fontId="1"/>
  </si>
  <si>
    <t>廃棄物処理</t>
    <phoneticPr fontId="5"/>
  </si>
  <si>
    <t>201</t>
  </si>
  <si>
    <t>202</t>
  </si>
  <si>
    <t>203</t>
  </si>
  <si>
    <t>299</t>
  </si>
  <si>
    <t>一般廃棄物の収集、運搬、処理（中間処理含む）</t>
    <rPh sb="0" eb="2">
      <t>イッパン</t>
    </rPh>
    <rPh sb="2" eb="5">
      <t>ハイキブツ</t>
    </rPh>
    <rPh sb="6" eb="8">
      <t>シュウシュウ</t>
    </rPh>
    <rPh sb="9" eb="11">
      <t>ウンパン</t>
    </rPh>
    <rPh sb="12" eb="14">
      <t>ショリ</t>
    </rPh>
    <rPh sb="15" eb="17">
      <t>チュウカン</t>
    </rPh>
    <rPh sb="17" eb="19">
      <t>ショリ</t>
    </rPh>
    <rPh sb="19" eb="20">
      <t>フク</t>
    </rPh>
    <phoneticPr fontId="1"/>
  </si>
  <si>
    <t>産業廃棄物の収集、運搬、処理（中間処理含む）</t>
    <rPh sb="0" eb="2">
      <t>サンギョウ</t>
    </rPh>
    <rPh sb="2" eb="5">
      <t>ハイキブツ</t>
    </rPh>
    <rPh sb="6" eb="8">
      <t>シュウシュウ</t>
    </rPh>
    <rPh sb="9" eb="11">
      <t>ウンパン</t>
    </rPh>
    <rPh sb="12" eb="14">
      <t>ショリ</t>
    </rPh>
    <rPh sb="15" eb="17">
      <t>チュウカン</t>
    </rPh>
    <rPh sb="17" eb="19">
      <t>ショリ</t>
    </rPh>
    <rPh sb="19" eb="20">
      <t>フク</t>
    </rPh>
    <phoneticPr fontId="1"/>
  </si>
  <si>
    <t>特別管理廃棄物の収集、運搬、処理</t>
    <rPh sb="0" eb="2">
      <t>トクベツ</t>
    </rPh>
    <rPh sb="2" eb="4">
      <t>カンリ</t>
    </rPh>
    <rPh sb="4" eb="7">
      <t>ハイキブツ</t>
    </rPh>
    <rPh sb="8" eb="10">
      <t>シュウシュウ</t>
    </rPh>
    <rPh sb="11" eb="13">
      <t>ウンパン</t>
    </rPh>
    <rPh sb="14" eb="16">
      <t>ショリ</t>
    </rPh>
    <phoneticPr fontId="1"/>
  </si>
  <si>
    <t>再資源化物回収、再資源化、古紙・機密書類の収集、家庭ごみ収集</t>
    <rPh sb="0" eb="4">
      <t>サイシゲンカ</t>
    </rPh>
    <rPh sb="4" eb="5">
      <t>ブツ</t>
    </rPh>
    <rPh sb="5" eb="7">
      <t>カイシュウ</t>
    </rPh>
    <rPh sb="8" eb="12">
      <t>サイシゲンカ</t>
    </rPh>
    <rPh sb="13" eb="15">
      <t>コシ</t>
    </rPh>
    <rPh sb="16" eb="18">
      <t>キミツ</t>
    </rPh>
    <rPh sb="18" eb="20">
      <t>ショルイ</t>
    </rPh>
    <rPh sb="21" eb="23">
      <t>シュウシュウ</t>
    </rPh>
    <rPh sb="24" eb="26">
      <t>カテイ</t>
    </rPh>
    <rPh sb="28" eb="30">
      <t>シュウシュウ</t>
    </rPh>
    <phoneticPr fontId="1"/>
  </si>
  <si>
    <t>検査・測定</t>
    <phoneticPr fontId="5"/>
  </si>
  <si>
    <t>301</t>
  </si>
  <si>
    <t>302</t>
  </si>
  <si>
    <t>399</t>
  </si>
  <si>
    <t>大気・水質・土壌分析、ダイオキシン測定、騒音測定等</t>
    <rPh sb="0" eb="2">
      <t>タイキ</t>
    </rPh>
    <rPh sb="3" eb="5">
      <t>スイシツ</t>
    </rPh>
    <rPh sb="6" eb="8">
      <t>ドジョウ</t>
    </rPh>
    <rPh sb="8" eb="10">
      <t>ブンセキ</t>
    </rPh>
    <rPh sb="17" eb="19">
      <t>ソクテイ</t>
    </rPh>
    <rPh sb="20" eb="22">
      <t>ソウオン</t>
    </rPh>
    <rPh sb="22" eb="24">
      <t>ソクテイ</t>
    </rPh>
    <rPh sb="24" eb="25">
      <t>トウ</t>
    </rPh>
    <phoneticPr fontId="1"/>
  </si>
  <si>
    <t>健康診断、検便、検診</t>
    <rPh sb="0" eb="2">
      <t>ケンコウ</t>
    </rPh>
    <rPh sb="2" eb="4">
      <t>シンダン</t>
    </rPh>
    <rPh sb="5" eb="7">
      <t>ケンベン</t>
    </rPh>
    <rPh sb="8" eb="10">
      <t>ケンシン</t>
    </rPh>
    <phoneticPr fontId="1"/>
  </si>
  <si>
    <t>その他の測定</t>
    <rPh sb="2" eb="3">
      <t>タ</t>
    </rPh>
    <rPh sb="4" eb="6">
      <t>ソクテイ</t>
    </rPh>
    <phoneticPr fontId="1"/>
  </si>
  <si>
    <t>情報・通信</t>
    <phoneticPr fontId="5"/>
  </si>
  <si>
    <t>401</t>
  </si>
  <si>
    <t>402</t>
  </si>
  <si>
    <t>403</t>
  </si>
  <si>
    <t>404</t>
  </si>
  <si>
    <t>499</t>
  </si>
  <si>
    <t>コンテンツ作成</t>
    <rPh sb="5" eb="7">
      <t>サクセイ</t>
    </rPh>
    <phoneticPr fontId="1"/>
  </si>
  <si>
    <t>システム等開発・改良</t>
    <rPh sb="4" eb="5">
      <t>トウ</t>
    </rPh>
    <rPh sb="5" eb="7">
      <t>カイハツ</t>
    </rPh>
    <rPh sb="8" eb="10">
      <t>カイリョウ</t>
    </rPh>
    <phoneticPr fontId="1"/>
  </si>
  <si>
    <t>システム等管理運営</t>
    <rPh sb="4" eb="5">
      <t>トウ</t>
    </rPh>
    <rPh sb="5" eb="7">
      <t>カンリ</t>
    </rPh>
    <rPh sb="7" eb="9">
      <t>ウンエイ</t>
    </rPh>
    <phoneticPr fontId="1"/>
  </si>
  <si>
    <t>情報処理</t>
    <rPh sb="0" eb="2">
      <t>ジョウホウ</t>
    </rPh>
    <rPh sb="2" eb="4">
      <t>ショリ</t>
    </rPh>
    <phoneticPr fontId="1"/>
  </si>
  <si>
    <t>ホームページ・動画コンテンツ作成等</t>
    <rPh sb="7" eb="9">
      <t>ドウガ</t>
    </rPh>
    <rPh sb="14" eb="16">
      <t>サクセイ</t>
    </rPh>
    <rPh sb="16" eb="17">
      <t>トウ</t>
    </rPh>
    <phoneticPr fontId="1"/>
  </si>
  <si>
    <t>システム、ソフトウェアの開発、改良等</t>
    <rPh sb="12" eb="14">
      <t>カイハツ</t>
    </rPh>
    <rPh sb="15" eb="18">
      <t>カイリョウトウ</t>
    </rPh>
    <phoneticPr fontId="1"/>
  </si>
  <si>
    <t>ソフトウェア及びハードウェアの管理、システム運用等</t>
    <rPh sb="6" eb="7">
      <t>オヨ</t>
    </rPh>
    <rPh sb="15" eb="17">
      <t>カンリ</t>
    </rPh>
    <rPh sb="22" eb="25">
      <t>ウンヨウトウ</t>
    </rPh>
    <phoneticPr fontId="1"/>
  </si>
  <si>
    <t>データ入力、出力処理等</t>
    <rPh sb="3" eb="5">
      <t>ニュウリョク</t>
    </rPh>
    <rPh sb="6" eb="8">
      <t>シュツリョク</t>
    </rPh>
    <rPh sb="8" eb="11">
      <t>ショリトウ</t>
    </rPh>
    <phoneticPr fontId="1"/>
  </si>
  <si>
    <t>インターネットプロバイダ、情報セキュリティ等</t>
    <rPh sb="13" eb="15">
      <t>ジョウホウ</t>
    </rPh>
    <rPh sb="21" eb="22">
      <t>トウ</t>
    </rPh>
    <phoneticPr fontId="1"/>
  </si>
  <si>
    <t>企画・計画</t>
    <phoneticPr fontId="5"/>
  </si>
  <si>
    <t>501</t>
  </si>
  <si>
    <t>502</t>
  </si>
  <si>
    <t>599</t>
  </si>
  <si>
    <t>計画策定</t>
    <rPh sb="0" eb="2">
      <t>ケイカク</t>
    </rPh>
    <rPh sb="2" eb="4">
      <t>サクテイ</t>
    </rPh>
    <phoneticPr fontId="1"/>
  </si>
  <si>
    <t>イベント企画・運営</t>
    <rPh sb="4" eb="6">
      <t>キカク</t>
    </rPh>
    <rPh sb="7" eb="9">
      <t>ウンエイ</t>
    </rPh>
    <phoneticPr fontId="1"/>
  </si>
  <si>
    <t>総合計画、地域計画、健康・福祉計画、環境計画、防災計画等</t>
    <rPh sb="0" eb="2">
      <t>ソウゴウ</t>
    </rPh>
    <rPh sb="2" eb="4">
      <t>ケイカク</t>
    </rPh>
    <rPh sb="5" eb="7">
      <t>チイキ</t>
    </rPh>
    <rPh sb="7" eb="9">
      <t>ケイカク</t>
    </rPh>
    <rPh sb="10" eb="12">
      <t>ケンコウ</t>
    </rPh>
    <rPh sb="13" eb="15">
      <t>フクシ</t>
    </rPh>
    <rPh sb="15" eb="17">
      <t>ケイカク</t>
    </rPh>
    <rPh sb="18" eb="20">
      <t>カンキョウ</t>
    </rPh>
    <rPh sb="20" eb="22">
      <t>ケイカク</t>
    </rPh>
    <rPh sb="23" eb="25">
      <t>ボウサイ</t>
    </rPh>
    <rPh sb="25" eb="28">
      <t>ケイカクトウ</t>
    </rPh>
    <phoneticPr fontId="1"/>
  </si>
  <si>
    <t>催事の企画立案、会場設営、展示作業等</t>
    <rPh sb="0" eb="2">
      <t>サイジ</t>
    </rPh>
    <rPh sb="3" eb="5">
      <t>キカク</t>
    </rPh>
    <rPh sb="5" eb="7">
      <t>リツアン</t>
    </rPh>
    <rPh sb="8" eb="10">
      <t>カイジョウ</t>
    </rPh>
    <rPh sb="10" eb="12">
      <t>セツエイ</t>
    </rPh>
    <rPh sb="13" eb="15">
      <t>テンジ</t>
    </rPh>
    <rPh sb="15" eb="18">
      <t>サギョウトウ</t>
    </rPh>
    <phoneticPr fontId="1"/>
  </si>
  <si>
    <t>警備</t>
    <phoneticPr fontId="5"/>
  </si>
  <si>
    <t>601</t>
  </si>
  <si>
    <t>602</t>
  </si>
  <si>
    <t>699</t>
  </si>
  <si>
    <t>有人警備、宿直、夜間巡視等</t>
    <rPh sb="0" eb="2">
      <t>ユウジン</t>
    </rPh>
    <rPh sb="2" eb="4">
      <t>ケイビ</t>
    </rPh>
    <rPh sb="5" eb="7">
      <t>シュクチョク</t>
    </rPh>
    <rPh sb="8" eb="10">
      <t>ヤカン</t>
    </rPh>
    <rPh sb="10" eb="12">
      <t>ジュンシ</t>
    </rPh>
    <rPh sb="12" eb="13">
      <t>トウ</t>
    </rPh>
    <phoneticPr fontId="1"/>
  </si>
  <si>
    <t>監視・警報機等による警備</t>
    <rPh sb="0" eb="2">
      <t>カンシ</t>
    </rPh>
    <rPh sb="3" eb="6">
      <t>ケイホウキ</t>
    </rPh>
    <rPh sb="6" eb="7">
      <t>トウ</t>
    </rPh>
    <rPh sb="10" eb="12">
      <t>ケイビ</t>
    </rPh>
    <phoneticPr fontId="1"/>
  </si>
  <si>
    <t>イベント警備、交通誘導、駐車場管理等</t>
    <rPh sb="4" eb="6">
      <t>ケイビ</t>
    </rPh>
    <rPh sb="7" eb="9">
      <t>コウツウ</t>
    </rPh>
    <rPh sb="9" eb="11">
      <t>ユウドウ</t>
    </rPh>
    <rPh sb="12" eb="15">
      <t>チュウシャジョウ</t>
    </rPh>
    <rPh sb="15" eb="17">
      <t>カンリ</t>
    </rPh>
    <rPh sb="17" eb="18">
      <t>トウ</t>
    </rPh>
    <phoneticPr fontId="1"/>
  </si>
  <si>
    <t>運送</t>
    <phoneticPr fontId="5"/>
  </si>
  <si>
    <t>701</t>
  </si>
  <si>
    <t>702</t>
  </si>
  <si>
    <t>クリーニング・寝具類消毒業務</t>
    <phoneticPr fontId="5"/>
  </si>
  <si>
    <t>人材派遣</t>
    <phoneticPr fontId="5"/>
  </si>
  <si>
    <t>その他委託</t>
    <phoneticPr fontId="5"/>
  </si>
  <si>
    <t>徴収収納業務、残骨灰処理、不動産鑑定</t>
    <phoneticPr fontId="5"/>
  </si>
  <si>
    <t>801</t>
  </si>
  <si>
    <t>901</t>
  </si>
  <si>
    <t>998</t>
  </si>
  <si>
    <t>プレハブ</t>
  </si>
  <si>
    <t>事務機関係</t>
    <rPh sb="0" eb="3">
      <t>ジムキ</t>
    </rPh>
    <rPh sb="3" eb="4">
      <t>カン</t>
    </rPh>
    <rPh sb="4" eb="5">
      <t>ケイ</t>
    </rPh>
    <phoneticPr fontId="1"/>
  </si>
  <si>
    <t>コンピュータ関係</t>
    <rPh sb="6" eb="8">
      <t>カンケイ</t>
    </rPh>
    <phoneticPr fontId="1"/>
  </si>
  <si>
    <t>寝具賃貸</t>
    <rPh sb="0" eb="2">
      <t>シング</t>
    </rPh>
    <rPh sb="2" eb="3">
      <t>チン</t>
    </rPh>
    <rPh sb="3" eb="4">
      <t>カ</t>
    </rPh>
    <phoneticPr fontId="1"/>
  </si>
  <si>
    <t>仮設建物</t>
    <rPh sb="0" eb="2">
      <t>カセツ</t>
    </rPh>
    <rPh sb="2" eb="4">
      <t>タテモノ</t>
    </rPh>
    <phoneticPr fontId="1"/>
  </si>
  <si>
    <t>パソコン等（ソフトウエア含む）</t>
    <rPh sb="4" eb="5">
      <t>トウ</t>
    </rPh>
    <rPh sb="12" eb="13">
      <t>フク</t>
    </rPh>
    <phoneticPr fontId="1"/>
  </si>
  <si>
    <r>
      <t xml:space="preserve">貯水槽清掃・保守 </t>
    </r>
    <r>
      <rPr>
        <sz val="11"/>
        <color rgb="FFFF0000"/>
        <rFont val="ＭＳ ゴシック"/>
        <family val="3"/>
        <charset val="128"/>
      </rPr>
      <t>*2</t>
    </r>
    <rPh sb="0" eb="3">
      <t>チョスイソウ</t>
    </rPh>
    <rPh sb="3" eb="5">
      <t>セイソウ</t>
    </rPh>
    <rPh sb="6" eb="8">
      <t>ホシュ</t>
    </rPh>
    <phoneticPr fontId="1"/>
  </si>
  <si>
    <r>
      <t xml:space="preserve">浄化槽清掃・保守 </t>
    </r>
    <r>
      <rPr>
        <sz val="11"/>
        <color rgb="FFFF0000"/>
        <rFont val="ＭＳ ゴシック"/>
        <family val="3"/>
        <charset val="128"/>
      </rPr>
      <t>*3</t>
    </r>
    <rPh sb="0" eb="2">
      <t>ジョウカ</t>
    </rPh>
    <rPh sb="2" eb="3">
      <t>ソウ</t>
    </rPh>
    <rPh sb="3" eb="5">
      <t>セイソウ</t>
    </rPh>
    <rPh sb="6" eb="8">
      <t>ホシュ</t>
    </rPh>
    <phoneticPr fontId="1"/>
  </si>
  <si>
    <r>
      <t xml:space="preserve">消防設備 </t>
    </r>
    <r>
      <rPr>
        <sz val="11"/>
        <color rgb="FFFF0000"/>
        <rFont val="ＭＳ ゴシック"/>
        <family val="3"/>
        <charset val="128"/>
      </rPr>
      <t>*4</t>
    </r>
    <rPh sb="0" eb="2">
      <t>ショウボウ</t>
    </rPh>
    <rPh sb="2" eb="4">
      <t>セツビ</t>
    </rPh>
    <phoneticPr fontId="1"/>
  </si>
  <si>
    <r>
      <t xml:space="preserve">一般廃棄物 </t>
    </r>
    <r>
      <rPr>
        <sz val="11"/>
        <color rgb="FFFF0000"/>
        <rFont val="ＭＳ ゴシック"/>
        <family val="3"/>
        <charset val="128"/>
      </rPr>
      <t>*5</t>
    </r>
    <rPh sb="0" eb="2">
      <t>イッパン</t>
    </rPh>
    <rPh sb="2" eb="5">
      <t>ハイキブツ</t>
    </rPh>
    <phoneticPr fontId="1"/>
  </si>
  <si>
    <r>
      <t xml:space="preserve">産業廃棄物 </t>
    </r>
    <r>
      <rPr>
        <sz val="11"/>
        <color rgb="FFFF0000"/>
        <rFont val="ＭＳ ゴシック"/>
        <family val="3"/>
        <charset val="128"/>
      </rPr>
      <t>*6</t>
    </r>
    <rPh sb="0" eb="2">
      <t>サンギョウ</t>
    </rPh>
    <rPh sb="2" eb="5">
      <t>ハイキブツ</t>
    </rPh>
    <phoneticPr fontId="1"/>
  </si>
  <si>
    <r>
      <t xml:space="preserve">特別管理廃棄物 </t>
    </r>
    <r>
      <rPr>
        <sz val="11"/>
        <color rgb="FFFF0000"/>
        <rFont val="ＭＳ ゴシック"/>
        <family val="3"/>
        <charset val="128"/>
      </rPr>
      <t>*7</t>
    </r>
    <rPh sb="0" eb="2">
      <t>トクベツ</t>
    </rPh>
    <rPh sb="2" eb="4">
      <t>カンリ</t>
    </rPh>
    <rPh sb="4" eb="7">
      <t>ハイキブツ</t>
    </rPh>
    <phoneticPr fontId="1"/>
  </si>
  <si>
    <t>F.業種情報</t>
    <rPh sb="2" eb="4">
      <t>ギョウシュ</t>
    </rPh>
    <rPh sb="4" eb="6">
      <t>ジョウホウ</t>
    </rPh>
    <phoneticPr fontId="5"/>
  </si>
  <si>
    <t>301リース・レンタル</t>
    <phoneticPr fontId="5"/>
  </si>
  <si>
    <t>営業品目</t>
    <phoneticPr fontId="5"/>
  </si>
  <si>
    <t>201役務</t>
    <phoneticPr fontId="5"/>
  </si>
  <si>
    <t>業種</t>
    <rPh sb="0" eb="2">
      <t>ギョウシュ</t>
    </rPh>
    <phoneticPr fontId="5"/>
  </si>
  <si>
    <t>樹木等保護管理</t>
    <phoneticPr fontId="1"/>
  </si>
  <si>
    <r>
      <t>申請する業務の希望欄にリストから「○」を選択し、具体的内容、特約店･代理店・製造直販等を入力してください。
希望できる品目は、「業種」単位で3区分までです。</t>
    </r>
    <r>
      <rPr>
        <sz val="10"/>
        <color theme="1" tint="4.9989318521683403E-2"/>
        <rFont val="ＭＳ ゴシック"/>
        <family val="3"/>
        <charset val="128"/>
      </rPr>
      <t>同一業種内で希望する品目の上限はありません。
具体的内容欄は、具体的品目例にとらわれず具体的に入力してください。
特約店･代理店・製造直販等欄は、製造メーカーの特約店、代理店になっている場合に入力してください。
申請する業務に必要な許可書・届出書・資格書の写しを添付してください。</t>
    </r>
    <rPh sb="0" eb="2">
      <t>シンセイ</t>
    </rPh>
    <rPh sb="4" eb="6">
      <t>ギョウム</t>
    </rPh>
    <rPh sb="7" eb="9">
      <t>キボウ</t>
    </rPh>
    <rPh sb="9" eb="10">
      <t>ラン</t>
    </rPh>
    <rPh sb="20" eb="22">
      <t>センタク</t>
    </rPh>
    <rPh sb="24" eb="27">
      <t>グタイテキ</t>
    </rPh>
    <rPh sb="27" eb="29">
      <t>ナイヨウ</t>
    </rPh>
    <rPh sb="44" eb="46">
      <t>ニュウリョク</t>
    </rPh>
    <rPh sb="54" eb="56">
      <t>キボウ</t>
    </rPh>
    <rPh sb="59" eb="61">
      <t>ヒンモク</t>
    </rPh>
    <rPh sb="64" eb="66">
      <t>ギョウシュ</t>
    </rPh>
    <rPh sb="67" eb="69">
      <t>タンイ</t>
    </rPh>
    <rPh sb="71" eb="73">
      <t>クブン</t>
    </rPh>
    <rPh sb="78" eb="80">
      <t>ドウイツ</t>
    </rPh>
    <rPh sb="80" eb="82">
      <t>ギョウシュ</t>
    </rPh>
    <rPh sb="82" eb="83">
      <t>ナイ</t>
    </rPh>
    <rPh sb="84" eb="86">
      <t>キボウ</t>
    </rPh>
    <rPh sb="88" eb="90">
      <t>ヒンモク</t>
    </rPh>
    <rPh sb="91" eb="93">
      <t>ジョウゲン</t>
    </rPh>
    <rPh sb="101" eb="104">
      <t>グタイテキ</t>
    </rPh>
    <rPh sb="104" eb="106">
      <t>ナイヨウ</t>
    </rPh>
    <rPh sb="106" eb="107">
      <t>ラン</t>
    </rPh>
    <rPh sb="109" eb="112">
      <t>グタイテキ</t>
    </rPh>
    <rPh sb="112" eb="114">
      <t>ヒンモク</t>
    </rPh>
    <rPh sb="114" eb="115">
      <t>レイ</t>
    </rPh>
    <rPh sb="121" eb="124">
      <t>グタイテキ</t>
    </rPh>
    <rPh sb="125" eb="127">
      <t>ニュウリョク</t>
    </rPh>
    <rPh sb="148" eb="149">
      <t>ラン</t>
    </rPh>
    <rPh sb="151" eb="153">
      <t>セイゾウ</t>
    </rPh>
    <rPh sb="158" eb="161">
      <t>トクヤクテン</t>
    </rPh>
    <rPh sb="162" eb="165">
      <t>ダイリテン</t>
    </rPh>
    <rPh sb="171" eb="173">
      <t>バアイ</t>
    </rPh>
    <rPh sb="174" eb="176">
      <t>ニュウリョク</t>
    </rPh>
    <rPh sb="209" eb="211">
      <t>テンプ</t>
    </rPh>
    <phoneticPr fontId="6"/>
  </si>
  <si>
    <t>101物品－文具・事務用品</t>
    <rPh sb="3" eb="5">
      <t>ブッピン</t>
    </rPh>
    <phoneticPr fontId="5"/>
  </si>
  <si>
    <t>102物品－家具</t>
    <phoneticPr fontId="5"/>
  </si>
  <si>
    <t>103物品－印刷・図書</t>
    <phoneticPr fontId="5"/>
  </si>
  <si>
    <t>104物品－学校用品</t>
    <phoneticPr fontId="5"/>
  </si>
  <si>
    <t>105物品－日用品</t>
    <phoneticPr fontId="5"/>
  </si>
  <si>
    <t>106物品－繊維・ゴム・皮革</t>
    <phoneticPr fontId="5"/>
  </si>
  <si>
    <t>107物品－薬品類</t>
    <phoneticPr fontId="5"/>
  </si>
  <si>
    <t>108物品－医療・医薬品</t>
    <phoneticPr fontId="5"/>
  </si>
  <si>
    <t>109物品－広告</t>
    <phoneticPr fontId="5"/>
  </si>
  <si>
    <t>110物品－電気機械器具</t>
    <phoneticPr fontId="5"/>
  </si>
  <si>
    <t>111物品－一般機械器具</t>
    <phoneticPr fontId="5"/>
  </si>
  <si>
    <t>112物品－理化学・測定機器</t>
    <phoneticPr fontId="5"/>
  </si>
  <si>
    <t>113物品－輸送機器</t>
    <phoneticPr fontId="5"/>
  </si>
  <si>
    <t>114物品－燃料</t>
    <phoneticPr fontId="5"/>
  </si>
  <si>
    <t>115物品－農林水産物</t>
    <phoneticPr fontId="5"/>
  </si>
  <si>
    <t>116物品－消防保安用品</t>
    <phoneticPr fontId="5"/>
  </si>
  <si>
    <t>117物品－一般資材</t>
    <phoneticPr fontId="5"/>
  </si>
  <si>
    <t>118物品－スクラップ</t>
    <phoneticPr fontId="5"/>
  </si>
  <si>
    <t>199物品－その他</t>
    <phoneticPr fontId="5"/>
  </si>
  <si>
    <t>例)カブシキガイシャスズキグミ　チュウゴクエイギョウショ
正式名称を全角カタカナで入力してください。支店・営業所名は、１文字空けて入力してください。</t>
    <phoneticPr fontId="5"/>
  </si>
  <si>
    <t>例)株式会社鈴木組　中国営業所
正式名称で入力してください。支店・営業所名は、１文字空けて入力してください。</t>
    <rPh sb="10" eb="12">
      <t>チュウゴク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5"/>
  </si>
  <si>
    <t>33_備前市</t>
  </si>
  <si>
    <t>入札参加資格申請の担当課と担当者の情報を入力して下さい。
行政書士が代理申請する場合は、「D.申請代理人情報」に入力してください。</t>
    <rPh sb="34" eb="36">
      <t>ダイリ</t>
    </rPh>
    <rPh sb="36" eb="38">
      <t>シンセイ</t>
    </rPh>
    <rPh sb="40" eb="42">
      <t>バアイ</t>
    </rPh>
    <phoneticPr fontId="5"/>
  </si>
  <si>
    <t>パソコン、周辺機器、アプリケーションソフト、タブレット端末等</t>
    <rPh sb="5" eb="7">
      <t>シュウヘン</t>
    </rPh>
    <rPh sb="7" eb="9">
      <t>キキ</t>
    </rPh>
    <rPh sb="27" eb="29">
      <t>タンマツ</t>
    </rPh>
    <rPh sb="29" eb="30">
      <t>トウ</t>
    </rPh>
    <phoneticPr fontId="1"/>
  </si>
  <si>
    <t>一般医療機器、管理医療機器、AED等</t>
    <rPh sb="0" eb="2">
      <t>イッパン</t>
    </rPh>
    <rPh sb="2" eb="4">
      <t>イリョウ</t>
    </rPh>
    <rPh sb="4" eb="6">
      <t>キキ</t>
    </rPh>
    <rPh sb="7" eb="9">
      <t>カンリ</t>
    </rPh>
    <rPh sb="9" eb="11">
      <t>イリョウ</t>
    </rPh>
    <rPh sb="11" eb="13">
      <t>キキ</t>
    </rPh>
    <rPh sb="17" eb="18">
      <t>ナド</t>
    </rPh>
    <phoneticPr fontId="1"/>
  </si>
  <si>
    <t>時計、カメラ、ドライブレコーダー、防犯カメラ、体温測定付きカメラ等</t>
    <rPh sb="0" eb="2">
      <t>トケイ</t>
    </rPh>
    <rPh sb="17" eb="19">
      <t>ボウハン</t>
    </rPh>
    <rPh sb="23" eb="25">
      <t>タイオン</t>
    </rPh>
    <rPh sb="25" eb="27">
      <t>ソクテイ</t>
    </rPh>
    <rPh sb="27" eb="28">
      <t>ツ</t>
    </rPh>
    <rPh sb="32" eb="33">
      <t>ナド</t>
    </rPh>
    <phoneticPr fontId="1"/>
  </si>
  <si>
    <t>石炭、薪炭、電力等</t>
    <phoneticPr fontId="1"/>
  </si>
  <si>
    <t>備前市 一般競争(指名競争)参加資格審査申請書【物品の製造・販売等及び役務の提供】</t>
    <rPh sb="0" eb="3">
      <t>ビゼンシ</t>
    </rPh>
    <rPh sb="4" eb="6">
      <t>イッパン</t>
    </rPh>
    <rPh sb="6" eb="8">
      <t>キョウソウ</t>
    </rPh>
    <rPh sb="9" eb="11">
      <t>シメイ</t>
    </rPh>
    <rPh sb="11" eb="13">
      <t>キョウソウ</t>
    </rPh>
    <rPh sb="24" eb="26">
      <t>ブッピン</t>
    </rPh>
    <rPh sb="27" eb="29">
      <t>セイゾウ</t>
    </rPh>
    <rPh sb="30" eb="32">
      <t>ハンバイ</t>
    </rPh>
    <rPh sb="32" eb="33">
      <t>ナド</t>
    </rPh>
    <rPh sb="33" eb="34">
      <t>オヨ</t>
    </rPh>
    <rPh sb="35" eb="37">
      <t>エキム</t>
    </rPh>
    <rPh sb="38" eb="40">
      <t>テイキョウ</t>
    </rPh>
    <phoneticPr fontId="5"/>
  </si>
  <si>
    <t>例)10</t>
    <phoneticPr fontId="5"/>
  </si>
  <si>
    <t>千円</t>
    <phoneticPr fontId="5"/>
  </si>
  <si>
    <t>例)1000001　 「-（ハイフン）」を使わず7桁の数字で入力してください。</t>
  </si>
  <si>
    <t>本社（店）と異なる場合のみ、「-（ハイフン）」を使わず7桁の数字で入力してください。</t>
    <rPh sb="6" eb="7">
      <t>コト</t>
    </rPh>
    <rPh sb="9" eb="11">
      <t>バアイ</t>
    </rPh>
    <phoneticPr fontId="5"/>
  </si>
  <si>
    <t>資本金</t>
    <rPh sb="0" eb="2">
      <t>シホン</t>
    </rPh>
    <rPh sb="2" eb="3">
      <t>キン</t>
    </rPh>
    <phoneticPr fontId="5"/>
  </si>
  <si>
    <t>@を含む半角文字で入力してください。
見積通知や入札通知が届く入札担当部署又は担当者のアドレスを入力してください。
支店・営業所に入札・契約権限を委任する場合、入力は不要です。</t>
    <phoneticPr fontId="5"/>
  </si>
  <si>
    <t>@を含む半角文字で入力してください。
見積通知や入札通知が届く入札担当部署又は担当者のアドレスを入力してください。</t>
    <phoneticPr fontId="5"/>
  </si>
  <si>
    <t>@を含む半角文字で入力してください。
申請についての問合せに応じていただける部署又は担当者のメールアドレスを入力して下さい。</t>
    <phoneticPr fontId="5"/>
  </si>
  <si>
    <r>
      <t>建築物</t>
    </r>
    <r>
      <rPr>
        <sz val="11"/>
        <rFont val="ＭＳ ゴシック"/>
        <family val="3"/>
        <charset val="128"/>
      </rPr>
      <t xml:space="preserve">清掃 </t>
    </r>
    <r>
      <rPr>
        <sz val="11"/>
        <color rgb="FFFF0000"/>
        <rFont val="ＭＳ ゴシック"/>
        <family val="3"/>
        <charset val="128"/>
      </rPr>
      <t>*1</t>
    </r>
    <rPh sb="0" eb="3">
      <t>ケンチクブツ</t>
    </rPh>
    <rPh sb="3" eb="5">
      <t>セイソウ</t>
    </rPh>
    <phoneticPr fontId="1"/>
  </si>
  <si>
    <r>
      <t>文房具、ファイル、ボールペン、</t>
    </r>
    <r>
      <rPr>
        <sz val="10"/>
        <rFont val="ＭＳ ゴシック"/>
        <family val="3"/>
        <charset val="128"/>
      </rPr>
      <t>印刷機消耗品等</t>
    </r>
    <rPh sb="0" eb="3">
      <t>ブンボウグ</t>
    </rPh>
    <rPh sb="15" eb="18">
      <t>インサツキ</t>
    </rPh>
    <rPh sb="18" eb="20">
      <t>ショウモウ</t>
    </rPh>
    <rPh sb="20" eb="21">
      <t>ヒン</t>
    </rPh>
    <rPh sb="21" eb="22">
      <t>トウ</t>
    </rPh>
    <phoneticPr fontId="1"/>
  </si>
  <si>
    <r>
      <t>例規集、</t>
    </r>
    <r>
      <rPr>
        <sz val="10"/>
        <rFont val="ＭＳ ゴシック"/>
        <family val="3"/>
        <charset val="128"/>
      </rPr>
      <t>書籍、新聞、出版等</t>
    </r>
    <rPh sb="0" eb="1">
      <t>レイ</t>
    </rPh>
    <rPh sb="1" eb="2">
      <t>キ</t>
    </rPh>
    <rPh sb="2" eb="3">
      <t>シュウ</t>
    </rPh>
    <phoneticPr fontId="1"/>
  </si>
  <si>
    <r>
      <t>工業・</t>
    </r>
    <r>
      <rPr>
        <sz val="11"/>
        <rFont val="ＭＳ ゴシック"/>
        <family val="3"/>
        <charset val="128"/>
      </rPr>
      <t>化学薬品</t>
    </r>
    <rPh sb="0" eb="2">
      <t>コウギョウ</t>
    </rPh>
    <rPh sb="3" eb="5">
      <t>カガク</t>
    </rPh>
    <rPh sb="5" eb="7">
      <t>ヤクヒン</t>
    </rPh>
    <phoneticPr fontId="1"/>
  </si>
  <si>
    <r>
      <t>次亜塩素酸ナトリウム、硫酸バンド、高分子凝集剤、</t>
    </r>
    <r>
      <rPr>
        <sz val="10"/>
        <rFont val="ＭＳ ゴシック"/>
        <family val="3"/>
        <charset val="128"/>
      </rPr>
      <t>防疫薬剤等</t>
    </r>
    <rPh sb="0" eb="1">
      <t>ジ</t>
    </rPh>
    <rPh sb="1" eb="2">
      <t>ア</t>
    </rPh>
    <rPh sb="2" eb="4">
      <t>エンソ</t>
    </rPh>
    <rPh sb="4" eb="5">
      <t>サン</t>
    </rPh>
    <rPh sb="11" eb="13">
      <t>リュウサン</t>
    </rPh>
    <rPh sb="17" eb="20">
      <t>コウブンシ</t>
    </rPh>
    <rPh sb="20" eb="22">
      <t>ギョウシュウ</t>
    </rPh>
    <rPh sb="22" eb="23">
      <t>ザイ</t>
    </rPh>
    <rPh sb="24" eb="26">
      <t>ボウエキ</t>
    </rPh>
    <rPh sb="26" eb="28">
      <t>ヤクザイ</t>
    </rPh>
    <rPh sb="28" eb="29">
      <t>トウ</t>
    </rPh>
    <phoneticPr fontId="1"/>
  </si>
  <si>
    <r>
      <t>動物・</t>
    </r>
    <r>
      <rPr>
        <sz val="11"/>
        <rFont val="ＭＳ ゴシック"/>
        <family val="3"/>
        <charset val="128"/>
      </rPr>
      <t>農業薬品</t>
    </r>
    <rPh sb="0" eb="2">
      <t>ドウブツ</t>
    </rPh>
    <rPh sb="3" eb="5">
      <t>ノウギョウ</t>
    </rPh>
    <rPh sb="5" eb="7">
      <t>ヤクヒン</t>
    </rPh>
    <phoneticPr fontId="1"/>
  </si>
  <si>
    <r>
      <t>電球、家庭用電器、エアコン</t>
    </r>
    <r>
      <rPr>
        <sz val="10"/>
        <rFont val="ＭＳ ゴシック"/>
        <family val="3"/>
        <charset val="128"/>
      </rPr>
      <t>等</t>
    </r>
    <rPh sb="0" eb="2">
      <t>デンキュウ</t>
    </rPh>
    <rPh sb="3" eb="6">
      <t>カテイヨウ</t>
    </rPh>
    <rPh sb="6" eb="7">
      <t>デン</t>
    </rPh>
    <rPh sb="7" eb="8">
      <t>キ</t>
    </rPh>
    <rPh sb="13" eb="14">
      <t>トウ</t>
    </rPh>
    <phoneticPr fontId="1"/>
  </si>
  <si>
    <r>
      <t>産業</t>
    </r>
    <r>
      <rPr>
        <sz val="11"/>
        <rFont val="ＭＳ ゴシック"/>
        <family val="3"/>
        <charset val="128"/>
      </rPr>
      <t>・特殊車両</t>
    </r>
    <rPh sb="0" eb="2">
      <t>サンギョウ</t>
    </rPh>
    <rPh sb="3" eb="5">
      <t>トクシュ</t>
    </rPh>
    <rPh sb="5" eb="7">
      <t>シャリョウ</t>
    </rPh>
    <phoneticPr fontId="1"/>
  </si>
  <si>
    <r>
      <t>塵芥車、</t>
    </r>
    <r>
      <rPr>
        <sz val="10"/>
        <rFont val="ＭＳ ゴシック"/>
        <family val="3"/>
        <charset val="128"/>
      </rPr>
      <t>汚泥吸引車、散水車、移動図書館車等</t>
    </r>
    <rPh sb="0" eb="1">
      <t>ジン</t>
    </rPh>
    <rPh sb="1" eb="2">
      <t>カイ</t>
    </rPh>
    <rPh sb="2" eb="3">
      <t>シャ</t>
    </rPh>
    <rPh sb="4" eb="6">
      <t>オデイ</t>
    </rPh>
    <rPh sb="6" eb="8">
      <t>キュウイン</t>
    </rPh>
    <rPh sb="8" eb="9">
      <t>シャ</t>
    </rPh>
    <rPh sb="10" eb="12">
      <t>サンスイ</t>
    </rPh>
    <rPh sb="12" eb="13">
      <t>シャ</t>
    </rPh>
    <rPh sb="14" eb="16">
      <t>イドウ</t>
    </rPh>
    <rPh sb="16" eb="19">
      <t>トショカン</t>
    </rPh>
    <rPh sb="19" eb="20">
      <t>シャ</t>
    </rPh>
    <rPh sb="20" eb="21">
      <t>トウ</t>
    </rPh>
    <phoneticPr fontId="1"/>
  </si>
  <si>
    <r>
      <t>セメント、</t>
    </r>
    <r>
      <rPr>
        <sz val="10"/>
        <rFont val="ＭＳ ゴシック"/>
        <family val="3"/>
        <charset val="128"/>
      </rPr>
      <t>アスファルト、生コンクリート、石灰、土砂、砂利、砕石、常温合材等</t>
    </r>
    <rPh sb="12" eb="13">
      <t>ナマ</t>
    </rPh>
    <rPh sb="20" eb="22">
      <t>セッカイ</t>
    </rPh>
    <rPh sb="23" eb="25">
      <t>ドシャ</t>
    </rPh>
    <rPh sb="26" eb="28">
      <t>ジャリ</t>
    </rPh>
    <rPh sb="29" eb="31">
      <t>サイセキ</t>
    </rPh>
    <rPh sb="32" eb="34">
      <t>ジョウオン</t>
    </rPh>
    <rPh sb="34" eb="35">
      <t>ゴウ</t>
    </rPh>
    <rPh sb="35" eb="36">
      <t>ザイ</t>
    </rPh>
    <rPh sb="36" eb="37">
      <t>トウ</t>
    </rPh>
    <phoneticPr fontId="1"/>
  </si>
  <si>
    <r>
      <t>空調</t>
    </r>
    <r>
      <rPr>
        <sz val="11"/>
        <rFont val="ＭＳ ゴシック"/>
        <family val="3"/>
        <charset val="128"/>
      </rPr>
      <t>設備</t>
    </r>
    <rPh sb="0" eb="2">
      <t>クウチョウ</t>
    </rPh>
    <rPh sb="2" eb="4">
      <t>セツビ</t>
    </rPh>
    <phoneticPr fontId="1"/>
  </si>
  <si>
    <r>
      <t>環境</t>
    </r>
    <r>
      <rPr>
        <sz val="11"/>
        <rFont val="ＭＳ ゴシック"/>
        <family val="3"/>
        <charset val="128"/>
      </rPr>
      <t>測定</t>
    </r>
    <rPh sb="0" eb="2">
      <t>カンキョウ</t>
    </rPh>
    <rPh sb="2" eb="4">
      <t>ソクテイ</t>
    </rPh>
    <phoneticPr fontId="1"/>
  </si>
  <si>
    <r>
      <t>検診・医療検査・</t>
    </r>
    <r>
      <rPr>
        <sz val="11"/>
        <rFont val="ＭＳ ゴシック"/>
        <family val="3"/>
        <charset val="128"/>
      </rPr>
      <t>衛生検査</t>
    </r>
    <rPh sb="0" eb="2">
      <t>ケンシン</t>
    </rPh>
    <rPh sb="3" eb="5">
      <t>イリョウ</t>
    </rPh>
    <rPh sb="5" eb="7">
      <t>ケンサ</t>
    </rPh>
    <rPh sb="8" eb="10">
      <t>エイセイ</t>
    </rPh>
    <rPh sb="10" eb="12">
      <t>ケンサ</t>
    </rPh>
    <phoneticPr fontId="1"/>
  </si>
  <si>
    <r>
      <t>旅客運送</t>
    </r>
    <r>
      <rPr>
        <sz val="11"/>
        <rFont val="ＭＳ ゴシック"/>
        <family val="3"/>
        <charset val="128"/>
      </rPr>
      <t>・運行</t>
    </r>
    <rPh sb="0" eb="2">
      <t>リョキャク</t>
    </rPh>
    <rPh sb="2" eb="4">
      <t>ウンソウ</t>
    </rPh>
    <rPh sb="5" eb="7">
      <t>ウンコウ</t>
    </rPh>
    <phoneticPr fontId="1"/>
  </si>
  <si>
    <r>
      <t>貨物運送</t>
    </r>
    <r>
      <rPr>
        <sz val="11"/>
        <rFont val="ＭＳ ゴシック"/>
        <family val="3"/>
        <charset val="128"/>
      </rPr>
      <t>・運行</t>
    </r>
    <rPh sb="0" eb="2">
      <t>カモツ</t>
    </rPh>
    <rPh sb="2" eb="4">
      <t>ウンソウ</t>
    </rPh>
    <rPh sb="5" eb="7">
      <t>ウンコウ</t>
    </rPh>
    <phoneticPr fontId="1"/>
  </si>
  <si>
    <r>
      <t xml:space="preserve">機械警備 </t>
    </r>
    <r>
      <rPr>
        <sz val="11"/>
        <color rgb="FFFF0000"/>
        <rFont val="ＭＳ ゴシック"/>
        <family val="3"/>
        <charset val="128"/>
      </rPr>
      <t>*9</t>
    </r>
    <rPh sb="0" eb="2">
      <t>キカイ</t>
    </rPh>
    <rPh sb="2" eb="4">
      <t>ケイビ</t>
    </rPh>
    <phoneticPr fontId="1"/>
  </si>
  <si>
    <r>
      <t xml:space="preserve">施設警備 </t>
    </r>
    <r>
      <rPr>
        <sz val="11"/>
        <color rgb="FFFF0000"/>
        <rFont val="ＭＳ ゴシック"/>
        <family val="3"/>
        <charset val="128"/>
      </rPr>
      <t>*8</t>
    </r>
    <rPh sb="0" eb="2">
      <t>シセツ</t>
    </rPh>
    <rPh sb="2" eb="4">
      <t>ケイビ</t>
    </rPh>
    <phoneticPr fontId="1"/>
  </si>
  <si>
    <t>次の証明書等が必要です。
*1 建築物清掃業登録証明書
   建築物環境衛生総合管理業登録証明書
*2 建築物飲料水貯水槽清掃業登録証明書 
*3 浄化槽保守点検業者登録証
   浄化槽管理資格士確認証
   保守点検器具検査済証
*4 消防設備業届出または従業員の消防設備関係資格証
*5 一般廃棄物収集運搬業務
*6 産業廃棄物収集運搬業務
*7 特別管理廃棄物収集運搬業務
*8 営業所設置届
*9 機械警備業届出</t>
    <rPh sb="0" eb="1">
      <t>ツギ</t>
    </rPh>
    <rPh sb="2" eb="5">
      <t>ショウメイショ</t>
    </rPh>
    <rPh sb="5" eb="6">
      <t>トウ</t>
    </rPh>
    <rPh sb="7" eb="9">
      <t>ヒツヨウ</t>
    </rPh>
    <phoneticPr fontId="5"/>
  </si>
  <si>
    <t>備前市で行われる物品の製造・販売等及び役務の提供に係る入札に参加する資格の審査を申請します。</t>
    <rPh sb="8" eb="10">
      <t>ブッピン</t>
    </rPh>
    <rPh sb="11" eb="13">
      <t>セイゾウ</t>
    </rPh>
    <rPh sb="14" eb="16">
      <t>ハンバイ</t>
    </rPh>
    <rPh sb="16" eb="17">
      <t>トウ</t>
    </rPh>
    <rPh sb="17" eb="18">
      <t>オヨ</t>
    </rPh>
    <rPh sb="19" eb="21">
      <t>エキム</t>
    </rPh>
    <rPh sb="22" eb="24">
      <t>テイキョウ</t>
    </rPh>
    <rPh sb="27" eb="29">
      <t>ニュウサツ</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</si>
  <si>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</si>
  <si>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例)2025/4/1、R7/4/1</t>
    <phoneticPr fontId="5"/>
  </si>
  <si>
    <t>懸垂幕、立看板、横断幕等</t>
    <rPh sb="4" eb="5">
      <t>タテ</t>
    </rPh>
    <rPh sb="5" eb="7">
      <t>カンバン</t>
    </rPh>
    <rPh sb="8" eb="11">
      <t>オウダンマク</t>
    </rPh>
    <rPh sb="11" eb="12">
      <t>トウ</t>
    </rPh>
    <phoneticPr fontId="1"/>
  </si>
  <si>
    <t>非常食、避難器具等</t>
    <rPh sb="0" eb="3">
      <t>ヒジョウショク</t>
    </rPh>
    <rPh sb="6" eb="8">
      <t>キグ</t>
    </rPh>
    <rPh sb="8" eb="9">
      <t>トウ</t>
    </rPh>
    <phoneticPr fontId="1"/>
  </si>
  <si>
    <t>Ver.8.0.1</t>
    <phoneticPr fontId="5"/>
  </si>
  <si>
    <t>8.0.1</t>
  </si>
  <si>
    <t>例)2025/4/1</t>
    <phoneticPr fontId="5"/>
  </si>
  <si>
    <t>資本関係又は人的関係の情報</t>
    <rPh sb="0" eb="2">
      <t>シホン</t>
    </rPh>
    <rPh sb="2" eb="4">
      <t>カンケイ</t>
    </rPh>
    <rPh sb="4" eb="5">
      <t>マタ</t>
    </rPh>
    <rPh sb="6" eb="8">
      <t>ジンテキ</t>
    </rPh>
    <rPh sb="8" eb="10">
      <t>カンケイ</t>
    </rPh>
    <rPh sb="11" eb="13">
      <t>ジョウホウ</t>
    </rPh>
    <phoneticPr fontId="6"/>
  </si>
  <si>
    <t>関係の有無</t>
    <rPh sb="0" eb="2">
      <t>カンケイ</t>
    </rPh>
    <phoneticPr fontId="5"/>
  </si>
  <si>
    <t>資本関係又は人的関係のある業者の商号又は名称を入力してください。複数ある場合は「、（読点）」で区切って入力してください。</t>
    <phoneticPr fontId="5"/>
  </si>
  <si>
    <t>関係のある業者の
商号又は名称</t>
    <rPh sb="5" eb="7">
      <t>ギョウシャ</t>
    </rPh>
    <phoneticPr fontId="5"/>
  </si>
  <si>
    <t>申請日現在において、他の備前市の競争入札参加登録申請を行っている業者と資本関係又は人的関係がある場合、リストから「有」を選択してください。「有」の場合は、関係のある業者の商号又は名称欄を入力してください。</t>
    <rPh sb="0" eb="2">
      <t>シンセイ</t>
    </rPh>
    <rPh sb="2" eb="3">
      <t>ビ</t>
    </rPh>
    <rPh sb="3" eb="5">
      <t>ゲンザイ</t>
    </rPh>
    <rPh sb="10" eb="11">
      <t>ホカ</t>
    </rPh>
    <rPh sb="12" eb="14">
      <t>ビゼン</t>
    </rPh>
    <rPh sb="14" eb="15">
      <t>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rPh sb="87" eb="88">
      <t>マタ</t>
    </rPh>
    <rPh sb="91" eb="92">
      <t>ラン</t>
    </rPh>
    <rPh sb="93" eb="95">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</si>
</sst>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quot;#,##0_);[Red]\(&quot;¥&quot;#,##0\)"/>
    <numFmt numFmtId="177" formatCode="ggge&quot;年&quot;m&quot;月&quot;d&quot;日&quot;"/>
    <numFmt numFmtId="178" formatCode="#,##0_ ;[Red]\-#,##0\ "/>
    <numFmt numFmtId="179" formatCode="&quot;Ver.&quot;yyyymmdd"/>
    <numFmt numFmtId="180" formatCode="\(#\)"/>
    <numFmt numFmtId="181" formatCode="000\-0000"/>
    <numFmt numFmtId="182" formatCode="#,##0_ "/>
    <numFmt numFmtId="183" formatCode="0_);[Red]\(0\)"/>
    <numFmt numFmtId="184" formatCode="0000000"/>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b/>
      <sz val="11"/>
      <color theme="1"/>
      <name val="ＭＳ ゴシック"/>
      <family val="3"/>
      <charset val="128"/>
    </font>
    <font>
      <u/>
      <sz val="11"/>
      <color rgb="FF0070C0"/>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1"/>
      <color rgb="FF000000"/>
      <name val="ＭＳ ゴシック"/>
      <family val="3"/>
      <charset val="128"/>
    </font>
    <font>
      <sz val="10"/>
      <color theme="1" tint="4.9989318521683403E-2"/>
      <name val="ＭＳ ゴシック"/>
      <family val="3"/>
      <charset val="128"/>
    </font>
    <font>
      <sz val="11"/>
      <name val="ＭＳ ゴシック"/>
      <family val="3"/>
      <charset val="128"/>
    </font>
    <font>
      <sz val="11"/>
      <color rgb="FF9C0006"/>
      <name val="ＭＳ Ｐゴシック"/>
      <family val="2"/>
      <charset val="128"/>
      <scheme val="minor"/>
    </font>
    <font>
      <sz val="10"/>
      <color rgb="FF0D0D0D"/>
      <name val="ＭＳ ゴシック"/>
      <family val="3"/>
      <charset val="128"/>
    </font>
    <font>
      <sz val="12"/>
      <color theme="1"/>
      <name val="ＭＳ ゴシック"/>
      <family val="3"/>
      <charset val="128"/>
    </font>
    <font>
      <b/>
      <sz val="16"/>
      <color rgb="FF000000"/>
      <name val="ＭＳ ゴシック"/>
      <family val="3"/>
      <charset val="128"/>
    </font>
    <font>
      <sz val="10"/>
      <color theme="1"/>
      <name val="ＭＳ ゴシック"/>
      <family val="3"/>
      <charset val="128"/>
    </font>
    <font>
      <sz val="10"/>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7"/>
        <bgColor indexed="64"/>
      </patternFill>
    </fill>
  </fills>
  <borders count="4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hair">
        <color indexed="64"/>
      </bottom>
      <diagonal/>
    </border>
    <border>
      <left/>
      <right/>
      <top style="hair">
        <color indexed="64"/>
      </top>
      <bottom/>
      <diagonal/>
    </border>
    <border>
      <left/>
      <right/>
      <top style="thin">
        <color theme="1"/>
      </top>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auto="1"/>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1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xf numFmtId="0" fontId="9" fillId="0" borderId="0">
      <alignment vertical="center"/>
    </xf>
    <xf numFmtId="176" fontId="10"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38" fontId="11" fillId="0" borderId="0" applyFont="0" applyFill="0" applyBorder="0" applyAlignment="0" applyProtection="0">
      <alignment vertical="center"/>
    </xf>
    <xf numFmtId="0" fontId="1" fillId="0" borderId="0">
      <alignment vertical="center"/>
    </xf>
    <xf numFmtId="0" fontId="2" fillId="0" borderId="0" applyNumberFormat="0" applyFill="0" applyBorder="0" applyAlignment="0" applyProtection="0">
      <alignment vertical="center"/>
    </xf>
    <xf numFmtId="38" fontId="7" fillId="0" borderId="0" applyFont="0" applyFill="0" applyBorder="0" applyAlignment="0" applyProtection="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13" fillId="0" borderId="0" xfId="1" applyFont="1" applyFill="1" applyAlignment="1" applyProtection="1">
      <alignment horizontal="center" vertical="center" shrinkToFit="1"/>
    </xf>
    <xf numFmtId="49" fontId="19" fillId="2" borderId="5" xfId="2" applyNumberFormat="1" applyFont="1" applyFill="1" applyBorder="1" applyAlignment="1" applyProtection="1">
      <alignment horizontal="center" vertical="center"/>
      <protection locked="0"/>
    </xf>
    <xf numFmtId="49" fontId="19" fillId="2" borderId="19" xfId="2" applyNumberFormat="1" applyFont="1" applyFill="1" applyBorder="1" applyAlignment="1" applyProtection="1">
      <alignment horizontal="center" vertical="center"/>
      <protection locked="0"/>
    </xf>
    <xf numFmtId="49" fontId="19" fillId="2" borderId="3" xfId="2" applyNumberFormat="1" applyFont="1" applyFill="1" applyBorder="1" applyAlignment="1" applyProtection="1">
      <alignment horizontal="center" vertical="center"/>
      <protection locked="0"/>
    </xf>
    <xf numFmtId="49" fontId="19" fillId="2" borderId="7" xfId="2" applyNumberFormat="1" applyFont="1" applyFill="1" applyBorder="1" applyAlignment="1" applyProtection="1">
      <alignment horizontal="center" vertical="center"/>
      <protection locked="0"/>
    </xf>
    <xf numFmtId="49" fontId="19" fillId="2" borderId="18" xfId="2" applyNumberFormat="1" applyFont="1" applyFill="1" applyBorder="1" applyAlignment="1" applyProtection="1">
      <alignment horizontal="center" vertical="center"/>
      <protection locked="0"/>
    </xf>
    <xf numFmtId="49" fontId="19" fillId="2" borderId="0" xfId="2" applyNumberFormat="1" applyFont="1" applyFill="1" applyAlignment="1" applyProtection="1">
      <alignment horizontal="center" vertical="center"/>
      <protection locked="0"/>
    </xf>
    <xf numFmtId="49" fontId="19" fillId="2" borderId="3" xfId="3" applyNumberFormat="1" applyFont="1" applyFill="1" applyBorder="1" applyAlignment="1" applyProtection="1">
      <alignment horizontal="center" vertical="center"/>
      <protection locked="0"/>
    </xf>
    <xf numFmtId="49" fontId="19" fillId="2" borderId="5" xfId="3" applyNumberFormat="1" applyFont="1" applyFill="1" applyBorder="1" applyAlignment="1" applyProtection="1">
      <alignment horizontal="center" vertical="center"/>
      <protection locked="0"/>
    </xf>
    <xf numFmtId="49" fontId="19" fillId="2" borderId="19" xfId="3" applyNumberFormat="1" applyFont="1" applyFill="1" applyBorder="1" applyAlignment="1" applyProtection="1">
      <alignment horizontal="center" vertical="center"/>
      <protection locked="0"/>
    </xf>
    <xf numFmtId="49" fontId="19" fillId="2" borderId="18" xfId="3" applyNumberFormat="1" applyFont="1" applyFill="1" applyBorder="1" applyAlignment="1" applyProtection="1">
      <alignment horizontal="center" vertical="center"/>
      <protection locked="0"/>
    </xf>
    <xf numFmtId="49" fontId="19" fillId="2" borderId="0" xfId="3" applyNumberFormat="1" applyFont="1" applyFill="1" applyAlignment="1" applyProtection="1">
      <alignment horizontal="center" vertical="center"/>
      <protection locked="0"/>
    </xf>
    <xf numFmtId="49" fontId="19" fillId="2" borderId="7" xfId="3" applyNumberFormat="1" applyFont="1" applyFill="1" applyBorder="1" applyAlignment="1" applyProtection="1">
      <alignment horizontal="center" vertical="center"/>
      <protection locked="0"/>
    </xf>
    <xf numFmtId="49" fontId="19" fillId="2" borderId="9" xfId="3" applyNumberFormat="1" applyFont="1" applyFill="1" applyBorder="1" applyAlignment="1" applyProtection="1">
      <alignment horizontal="center" vertical="center"/>
      <protection locked="0"/>
    </xf>
    <xf numFmtId="0" fontId="4" fillId="0" borderId="0" xfId="7" applyFont="1" applyProtection="1">
      <alignment vertical="center"/>
    </xf>
    <xf numFmtId="0" fontId="23" fillId="0" borderId="0" xfId="3" applyFont="1" applyProtection="1">
      <alignment vertical="center"/>
    </xf>
    <xf numFmtId="0" fontId="8" fillId="0" borderId="0" xfId="3" applyFont="1" applyProtection="1">
      <alignment vertical="center"/>
    </xf>
    <xf numFmtId="0" fontId="4" fillId="0" borderId="0" xfId="3" applyFont="1" applyProtection="1">
      <alignment vertical="center"/>
    </xf>
    <xf numFmtId="179" fontId="7" fillId="0" borderId="0" xfId="2" applyNumberFormat="1" applyFont="1" applyAlignment="1" applyProtection="1">
      <alignment vertical="top"/>
    </xf>
    <xf numFmtId="179" fontId="4" fillId="0" borderId="0" xfId="2" applyNumberFormat="1" applyFont="1" applyAlignment="1" applyProtection="1">
      <alignment vertical="top"/>
    </xf>
    <xf numFmtId="0" fontId="12" fillId="0" borderId="0" xfId="3" applyFont="1" applyProtection="1">
      <alignment vertical="center"/>
    </xf>
    <xf numFmtId="0" fontId="4" fillId="0" borderId="0" xfId="2" applyFont="1" applyProtection="1">
      <alignment vertical="center"/>
    </xf>
    <xf numFmtId="0" fontId="17" fillId="0" borderId="0" xfId="3" applyFont="1" applyProtection="1">
      <alignment vertical="center"/>
    </xf>
    <xf numFmtId="0" fontId="17" fillId="0" borderId="11" xfId="3" applyFont="1" applyBorder="1" applyAlignment="1" applyProtection="1">
      <alignment vertical="center" wrapText="1"/>
    </xf>
    <xf numFmtId="0" fontId="17" fillId="0" borderId="12" xfId="3" applyFont="1" applyBorder="1" applyAlignment="1" applyProtection="1">
      <alignment vertical="center" wrapText="1"/>
    </xf>
    <xf numFmtId="0" fontId="17" fillId="0" borderId="14" xfId="3" applyFont="1" applyBorder="1" applyAlignment="1" applyProtection="1">
      <alignment vertical="center" wrapText="1"/>
    </xf>
    <xf numFmtId="49" fontId="4" fillId="0" borderId="0" xfId="2" applyNumberFormat="1" applyFont="1" applyProtection="1">
      <alignment vertical="center"/>
    </xf>
    <xf numFmtId="0" fontId="17" fillId="0" borderId="15" xfId="3" applyFont="1" applyBorder="1" applyProtection="1">
      <alignment vertical="center"/>
    </xf>
    <xf numFmtId="0" fontId="17" fillId="0" borderId="17" xfId="3" applyFont="1" applyBorder="1" applyProtection="1">
      <alignment vertical="center"/>
    </xf>
    <xf numFmtId="0" fontId="17" fillId="0" borderId="13" xfId="3" applyFont="1" applyBorder="1" applyProtection="1">
      <alignment vertical="center"/>
    </xf>
    <xf numFmtId="0" fontId="17" fillId="0" borderId="9" xfId="3" applyFont="1" applyBorder="1" applyProtection="1">
      <alignment vertical="center"/>
    </xf>
    <xf numFmtId="0" fontId="17" fillId="0" borderId="10" xfId="3" applyFont="1" applyBorder="1" applyProtection="1">
      <alignment vertical="center"/>
    </xf>
    <xf numFmtId="0" fontId="4" fillId="0" borderId="0" xfId="3" applyFont="1" applyAlignment="1" applyProtection="1">
      <alignment vertical="center" wrapText="1"/>
    </xf>
    <xf numFmtId="183" fontId="4" fillId="0" borderId="0" xfId="2" applyNumberFormat="1" applyFont="1" applyProtection="1">
      <alignment vertical="center"/>
    </xf>
    <xf numFmtId="0" fontId="15" fillId="0" borderId="15" xfId="0" applyFont="1" applyBorder="1" applyProtection="1">
      <alignment vertical="center"/>
    </xf>
    <xf numFmtId="0" fontId="15" fillId="0" borderId="0" xfId="0" applyFont="1" applyProtection="1">
      <alignment vertical="center"/>
    </xf>
    <xf numFmtId="0" fontId="4" fillId="0" borderId="12" xfId="0" applyFont="1" applyBorder="1" applyProtection="1">
      <alignment vertical="center"/>
    </xf>
    <xf numFmtId="0" fontId="4" fillId="0" borderId="14" xfId="0" applyFont="1" applyBorder="1" applyProtection="1">
      <alignment vertical="center"/>
    </xf>
    <xf numFmtId="180" fontId="4" fillId="0" borderId="15" xfId="0" applyNumberFormat="1" applyFont="1" applyBorder="1" applyProtection="1">
      <alignment vertical="center"/>
    </xf>
    <xf numFmtId="180" fontId="4" fillId="0" borderId="0" xfId="0" applyNumberFormat="1" applyFont="1" applyProtection="1">
      <alignment vertical="center"/>
    </xf>
    <xf numFmtId="0" fontId="16" fillId="0" borderId="0" xfId="0" applyFont="1" applyAlignment="1" applyProtection="1">
      <alignment horizontal="right" vertical="top"/>
    </xf>
    <xf numFmtId="0" fontId="4" fillId="0" borderId="17" xfId="0" applyFont="1" applyBorder="1" applyProtection="1">
      <alignment vertical="center"/>
    </xf>
    <xf numFmtId="0" fontId="18" fillId="0" borderId="0" xfId="0" applyFont="1" applyAlignment="1" applyProtection="1">
      <alignment vertical="top"/>
    </xf>
    <xf numFmtId="0" fontId="4" fillId="0" borderId="15" xfId="0" applyFont="1" applyBorder="1" applyProtection="1">
      <alignment vertical="center"/>
    </xf>
    <xf numFmtId="177" fontId="16" fillId="0" borderId="0" xfId="0" applyNumberFormat="1" applyFont="1" applyAlignment="1" applyProtection="1">
      <alignment vertical="top"/>
    </xf>
    <xf numFmtId="0" fontId="14" fillId="0" borderId="17" xfId="0" applyFont="1" applyBorder="1" applyAlignment="1" applyProtection="1">
      <alignment vertical="top"/>
    </xf>
    <xf numFmtId="49" fontId="16" fillId="0" borderId="0" xfId="0" applyNumberFormat="1" applyFont="1" applyAlignment="1" applyProtection="1">
      <alignment horizontal="right" vertical="top"/>
    </xf>
    <xf numFmtId="0" fontId="4" fillId="0" borderId="0" xfId="3" applyFont="1" applyAlignment="1" applyProtection="1">
      <alignment horizontal="right" vertical="center"/>
    </xf>
    <xf numFmtId="0" fontId="4" fillId="0" borderId="15" xfId="3" applyFont="1" applyBorder="1" applyProtection="1">
      <alignment vertical="center"/>
    </xf>
    <xf numFmtId="0" fontId="21" fillId="0" borderId="0" xfId="0" applyFont="1" applyAlignment="1" applyProtection="1">
      <alignment vertical="top"/>
    </xf>
    <xf numFmtId="0" fontId="18" fillId="0" borderId="17" xfId="0" applyFont="1" applyBorder="1" applyAlignment="1" applyProtection="1">
      <alignment vertical="top"/>
    </xf>
    <xf numFmtId="0" fontId="4" fillId="0" borderId="13" xfId="0" applyFont="1" applyBorder="1" applyProtection="1">
      <alignment vertical="center"/>
    </xf>
    <xf numFmtId="0" fontId="4" fillId="0" borderId="9" xfId="0" applyFont="1" applyBorder="1" applyProtection="1">
      <alignment vertical="center"/>
    </xf>
    <xf numFmtId="0" fontId="14" fillId="0" borderId="9" xfId="0" applyFont="1" applyBorder="1" applyAlignment="1" applyProtection="1">
      <alignment vertical="top"/>
    </xf>
    <xf numFmtId="49" fontId="14" fillId="0" borderId="9" xfId="0" applyNumberFormat="1" applyFont="1" applyBorder="1" applyAlignment="1" applyProtection="1">
      <alignment vertical="top"/>
    </xf>
    <xf numFmtId="0" fontId="4" fillId="0" borderId="10"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4" fillId="0" borderId="0" xfId="3" applyNumberFormat="1" applyFont="1" applyProtection="1">
      <alignment vertical="center"/>
    </xf>
    <xf numFmtId="0" fontId="16" fillId="0" borderId="0" xfId="0" applyFont="1" applyProtection="1">
      <alignment vertical="center"/>
    </xf>
    <xf numFmtId="0" fontId="4" fillId="0" borderId="0" xfId="0" applyFont="1" applyAlignment="1" applyProtection="1">
      <alignment vertical="top"/>
    </xf>
    <xf numFmtId="0" fontId="16" fillId="0" borderId="9" xfId="0" applyFont="1" applyBorder="1" applyAlignment="1" applyProtection="1">
      <alignment horizontal="right" vertical="top"/>
    </xf>
    <xf numFmtId="0" fontId="16" fillId="0" borderId="9" xfId="0" applyFont="1" applyBorder="1" applyAlignment="1" applyProtection="1">
      <alignment vertical="top"/>
    </xf>
    <xf numFmtId="49" fontId="16" fillId="0" borderId="9" xfId="0" applyNumberFormat="1" applyFont="1" applyBorder="1" applyAlignment="1" applyProtection="1">
      <alignment vertical="top"/>
    </xf>
    <xf numFmtId="182" fontId="16" fillId="0" borderId="9" xfId="0" applyNumberFormat="1" applyFont="1" applyBorder="1" applyAlignment="1" applyProtection="1">
      <alignment vertical="top"/>
    </xf>
    <xf numFmtId="49" fontId="4" fillId="0" borderId="0" xfId="0" applyNumberFormat="1" applyFont="1" applyProtection="1">
      <alignment vertical="center"/>
    </xf>
    <xf numFmtId="178" fontId="4" fillId="0" borderId="0" xfId="3" applyNumberFormat="1" applyFont="1" applyProtection="1">
      <alignment vertical="center"/>
    </xf>
    <xf numFmtId="0" fontId="22" fillId="0" borderId="15" xfId="0" applyFont="1" applyBorder="1" applyProtection="1">
      <alignment vertical="center"/>
    </xf>
    <xf numFmtId="0" fontId="22" fillId="0" borderId="0" xfId="0" applyFont="1" applyProtection="1">
      <alignment vertical="center"/>
    </xf>
    <xf numFmtId="49" fontId="4" fillId="0" borderId="12" xfId="0" applyNumberFormat="1" applyFont="1" applyBorder="1" applyProtection="1">
      <alignment vertical="center"/>
    </xf>
    <xf numFmtId="178" fontId="4" fillId="0" borderId="12" xfId="0" applyNumberFormat="1" applyFont="1" applyBorder="1" applyProtection="1">
      <alignment vertical="center"/>
    </xf>
    <xf numFmtId="49" fontId="16" fillId="0" borderId="0" xfId="0" applyNumberFormat="1" applyFont="1" applyAlignment="1" applyProtection="1">
      <alignment vertical="top"/>
    </xf>
    <xf numFmtId="178" fontId="16" fillId="0" borderId="0" xfId="0" applyNumberFormat="1" applyFont="1" applyAlignment="1" applyProtection="1">
      <alignment vertical="top"/>
    </xf>
    <xf numFmtId="182" fontId="14" fillId="0" borderId="9" xfId="0" applyNumberFormat="1" applyFont="1" applyBorder="1" applyAlignment="1" applyProtection="1">
      <alignment vertical="top"/>
    </xf>
    <xf numFmtId="182" fontId="14" fillId="0" borderId="0" xfId="0" applyNumberFormat="1" applyFont="1" applyAlignment="1" applyProtection="1">
      <alignment vertical="top"/>
    </xf>
    <xf numFmtId="182" fontId="4" fillId="0" borderId="0" xfId="0" applyNumberFormat="1" applyFont="1" applyProtection="1">
      <alignment vertical="center"/>
    </xf>
    <xf numFmtId="0" fontId="18" fillId="0" borderId="0" xfId="0" applyFont="1" applyProtection="1">
      <alignment vertical="center"/>
    </xf>
    <xf numFmtId="0" fontId="4" fillId="0" borderId="17" xfId="3" applyFont="1" applyBorder="1" applyProtection="1">
      <alignment vertical="center"/>
    </xf>
    <xf numFmtId="49" fontId="18" fillId="0" borderId="0" xfId="0" applyNumberFormat="1" applyFont="1" applyAlignment="1" applyProtection="1">
      <alignment horizontal="right" vertical="top"/>
    </xf>
    <xf numFmtId="178" fontId="14" fillId="0" borderId="9" xfId="0" applyNumberFormat="1" applyFont="1" applyBorder="1" applyAlignment="1" applyProtection="1">
      <alignment vertical="top"/>
    </xf>
    <xf numFmtId="178" fontId="14" fillId="0" borderId="0" xfId="0" applyNumberFormat="1" applyFont="1" applyAlignment="1" applyProtection="1">
      <alignment vertical="top"/>
    </xf>
    <xf numFmtId="178" fontId="4" fillId="0" borderId="0" xfId="0" applyNumberFormat="1" applyFont="1" applyProtection="1">
      <alignment vertical="center"/>
    </xf>
    <xf numFmtId="0" fontId="4" fillId="0" borderId="13" xfId="3" applyFont="1" applyBorder="1" applyProtection="1">
      <alignment vertical="center"/>
    </xf>
    <xf numFmtId="0" fontId="4" fillId="0" borderId="9" xfId="3" applyFont="1" applyBorder="1" applyProtection="1">
      <alignment vertical="center"/>
    </xf>
    <xf numFmtId="0" fontId="15" fillId="0" borderId="15" xfId="0" applyFont="1" applyBorder="1" applyAlignment="1" applyProtection="1">
      <alignment horizontal="left" vertical="center" indent="1"/>
    </xf>
    <xf numFmtId="0" fontId="15" fillId="0" borderId="0" xfId="0" applyFont="1" applyAlignment="1" applyProtection="1">
      <alignment horizontal="left" vertical="center" indent="1"/>
    </xf>
    <xf numFmtId="0" fontId="4" fillId="0" borderId="0" xfId="0" applyFont="1" applyAlignment="1" applyProtection="1">
      <alignment horizontal="left" vertical="top"/>
    </xf>
    <xf numFmtId="0" fontId="16" fillId="0" borderId="0" xfId="3" applyFont="1" applyAlignment="1" applyProtection="1">
      <alignment vertical="top"/>
    </xf>
    <xf numFmtId="0" fontId="16" fillId="0" borderId="0" xfId="3" applyFont="1" applyProtection="1">
      <alignment vertical="center"/>
    </xf>
    <xf numFmtId="178" fontId="4" fillId="0" borderId="0" xfId="2" applyNumberFormat="1" applyFont="1" applyAlignment="1" applyProtection="1">
      <alignment horizontal="right" vertical="center"/>
    </xf>
    <xf numFmtId="0" fontId="16" fillId="0" borderId="20" xfId="0" applyFont="1" applyBorder="1" applyAlignment="1" applyProtection="1">
      <alignment horizontal="left" vertical="top"/>
    </xf>
    <xf numFmtId="178" fontId="4" fillId="0" borderId="20" xfId="2" applyNumberFormat="1" applyFont="1" applyBorder="1" applyAlignment="1" applyProtection="1">
      <alignment vertical="top"/>
    </xf>
    <xf numFmtId="178" fontId="4" fillId="0" borderId="20" xfId="2" applyNumberFormat="1" applyFont="1" applyBorder="1" applyProtection="1">
      <alignment vertical="center"/>
    </xf>
    <xf numFmtId="182" fontId="4" fillId="0" borderId="20" xfId="2" applyNumberFormat="1" applyFont="1" applyBorder="1" applyProtection="1">
      <alignment vertical="center"/>
    </xf>
    <xf numFmtId="0" fontId="4" fillId="0" borderId="20" xfId="3" applyFont="1" applyBorder="1" applyProtection="1">
      <alignment vertical="center"/>
    </xf>
    <xf numFmtId="182" fontId="4" fillId="0" borderId="0" xfId="2" applyNumberFormat="1" applyFont="1" applyProtection="1">
      <alignment vertical="center"/>
    </xf>
    <xf numFmtId="178" fontId="4" fillId="0" borderId="17" xfId="2" applyNumberFormat="1" applyFont="1" applyBorder="1" applyAlignment="1" applyProtection="1">
      <alignment horizontal="right" vertical="center"/>
    </xf>
    <xf numFmtId="177" fontId="16" fillId="0" borderId="0" xfId="0" applyNumberFormat="1" applyFont="1" applyAlignment="1" applyProtection="1">
      <alignment horizontal="right" vertical="top"/>
    </xf>
    <xf numFmtId="182" fontId="18" fillId="0" borderId="0" xfId="0" applyNumberFormat="1" applyFont="1" applyAlignment="1" applyProtection="1">
      <alignment vertical="top"/>
    </xf>
    <xf numFmtId="177" fontId="18" fillId="0" borderId="0" xfId="0" applyNumberFormat="1" applyFont="1" applyAlignment="1" applyProtection="1">
      <alignment vertical="top"/>
    </xf>
    <xf numFmtId="178" fontId="4" fillId="0" borderId="0" xfId="2" applyNumberFormat="1" applyFont="1" applyAlignment="1" applyProtection="1">
      <alignment vertical="top"/>
    </xf>
    <xf numFmtId="178" fontId="4" fillId="0" borderId="0" xfId="2" applyNumberFormat="1" applyFont="1" applyProtection="1">
      <alignment vertical="center"/>
    </xf>
    <xf numFmtId="182" fontId="4" fillId="0" borderId="0" xfId="2" applyNumberFormat="1" applyFont="1" applyAlignment="1" applyProtection="1">
      <alignment horizontal="right" vertical="center"/>
    </xf>
    <xf numFmtId="0" fontId="14" fillId="0" borderId="10" xfId="0" applyFont="1" applyBorder="1" applyAlignment="1" applyProtection="1">
      <alignment vertical="top"/>
    </xf>
    <xf numFmtId="0" fontId="19" fillId="0" borderId="1" xfId="0" applyFont="1" applyBorder="1" applyAlignment="1" applyProtection="1">
      <alignment horizontal="center" vertical="center"/>
    </xf>
    <xf numFmtId="0" fontId="4" fillId="3" borderId="0" xfId="3" applyFont="1" applyFill="1" applyProtection="1">
      <alignment vertical="center"/>
    </xf>
    <xf numFmtId="0" fontId="4" fillId="0" borderId="17" xfId="2" applyFont="1" applyBorder="1" applyProtection="1">
      <alignment vertical="center"/>
    </xf>
    <xf numFmtId="0" fontId="4" fillId="0" borderId="3" xfId="3" applyFont="1" applyBorder="1" applyAlignment="1" applyProtection="1">
      <alignment horizontal="center" vertical="top"/>
    </xf>
    <xf numFmtId="0" fontId="4" fillId="0" borderId="5" xfId="3" applyFont="1" applyBorder="1" applyAlignment="1" applyProtection="1">
      <alignment horizontal="center" vertical="top"/>
    </xf>
    <xf numFmtId="183" fontId="4" fillId="0" borderId="0" xfId="3" applyNumberFormat="1" applyFont="1" applyProtection="1">
      <alignment vertical="center"/>
    </xf>
    <xf numFmtId="0" fontId="4" fillId="0" borderId="7" xfId="3" applyFont="1" applyBorder="1" applyAlignment="1" applyProtection="1">
      <alignment horizontal="center" vertical="top"/>
    </xf>
    <xf numFmtId="0" fontId="4" fillId="0" borderId="18" xfId="3" applyFont="1" applyBorder="1" applyAlignment="1" applyProtection="1">
      <alignment horizontal="center" vertical="top"/>
    </xf>
    <xf numFmtId="0" fontId="4" fillId="0" borderId="1" xfId="3" applyFont="1" applyBorder="1" applyAlignment="1" applyProtection="1">
      <alignment horizontal="center" vertical="top"/>
    </xf>
    <xf numFmtId="0" fontId="4" fillId="0" borderId="3" xfId="3" applyFont="1" applyBorder="1" applyAlignment="1" applyProtection="1">
      <alignment horizontal="center" vertical="top" wrapText="1"/>
    </xf>
    <xf numFmtId="0" fontId="4" fillId="0" borderId="5" xfId="3" applyFont="1" applyBorder="1" applyAlignment="1" applyProtection="1">
      <alignment horizontal="center" vertical="top" wrapText="1"/>
    </xf>
    <xf numFmtId="0" fontId="4" fillId="0" borderId="19" xfId="3" applyFont="1" applyBorder="1" applyAlignment="1" applyProtection="1">
      <alignment horizontal="center" vertical="top" wrapText="1"/>
    </xf>
    <xf numFmtId="0" fontId="4" fillId="0" borderId="18" xfId="3" applyFont="1" applyBorder="1" applyAlignment="1" applyProtection="1">
      <alignment horizontal="center" vertical="top" wrapText="1"/>
    </xf>
    <xf numFmtId="0" fontId="4" fillId="0" borderId="0" xfId="3" applyFont="1" applyAlignment="1" applyProtection="1">
      <alignment horizontal="center" vertical="top" wrapText="1"/>
    </xf>
    <xf numFmtId="0" fontId="4" fillId="0" borderId="7" xfId="3" applyFont="1" applyBorder="1" applyAlignment="1" applyProtection="1">
      <alignment horizontal="center" vertical="top" wrapText="1"/>
    </xf>
    <xf numFmtId="180" fontId="4" fillId="0" borderId="13" xfId="0" applyNumberFormat="1" applyFont="1" applyBorder="1" applyProtection="1">
      <alignment vertical="center"/>
    </xf>
    <xf numFmtId="180" fontId="4" fillId="0" borderId="9" xfId="0" applyNumberFormat="1" applyFont="1" applyBorder="1" applyProtection="1">
      <alignment vertical="center"/>
    </xf>
    <xf numFmtId="0" fontId="4" fillId="0" borderId="10" xfId="3" applyFont="1" applyBorder="1" applyProtection="1">
      <alignment vertical="center"/>
    </xf>
    <xf numFmtId="0" fontId="4" fillId="0" borderId="0" xfId="7" applyNumberFormat="1" applyFont="1" applyProtection="1">
      <alignment vertical="center"/>
    </xf>
    <xf numFmtId="0" fontId="4" fillId="0" borderId="0" xfId="2" applyNumberFormat="1" applyFont="1" applyProtection="1">
      <alignment vertical="center"/>
    </xf>
    <xf numFmtId="0" fontId="4" fillId="0" borderId="0" xfId="2" applyNumberFormat="1" applyFont="1" applyAlignment="1" applyProtection="1">
      <alignment horizontal="left" vertical="center"/>
    </xf>
    <xf numFmtId="49" fontId="19" fillId="2" borderId="0" xfId="0" applyNumberFormat="1" applyFont="1" applyFill="1" applyAlignment="1" applyProtection="1">
      <alignment horizontal="left" vertical="center"/>
      <protection locked="0"/>
    </xf>
    <xf numFmtId="0" fontId="4" fillId="0" borderId="0" xfId="0" applyFont="1" applyProtection="1">
      <alignment vertical="center"/>
    </xf>
    <xf numFmtId="0" fontId="16" fillId="0" borderId="0" xfId="0" applyFont="1" applyAlignment="1" applyProtection="1">
      <alignment vertical="top"/>
    </xf>
    <xf numFmtId="49" fontId="19" fillId="2" borderId="0" xfId="0" applyNumberFormat="1" applyFont="1" applyFill="1" applyAlignment="1" applyProtection="1">
      <alignment horizontal="left" vertical="center"/>
      <protection locked="0"/>
    </xf>
    <xf numFmtId="38" fontId="19" fillId="2" borderId="0" xfId="0" applyNumberFormat="1" applyFont="1" applyFill="1" applyAlignment="1" applyProtection="1">
      <alignment horizontal="left" vertical="center"/>
      <protection locked="0"/>
    </xf>
    <xf numFmtId="0" fontId="18" fillId="0" borderId="0" xfId="0" applyFont="1" applyAlignment="1" applyProtection="1">
      <alignment horizontal="left" vertical="top" wrapText="1"/>
    </xf>
    <xf numFmtId="182" fontId="4" fillId="0" borderId="0" xfId="2" applyNumberFormat="1" applyFont="1" applyAlignment="1" applyProtection="1">
      <alignment horizontal="left" vertical="top" wrapText="1"/>
    </xf>
    <xf numFmtId="49" fontId="19" fillId="2" borderId="0" xfId="2" applyNumberFormat="1" applyFont="1" applyFill="1" applyAlignment="1" applyProtection="1">
      <alignment horizontal="left" vertical="top" wrapText="1"/>
      <protection locked="0"/>
    </xf>
    <xf numFmtId="182" fontId="19" fillId="2" borderId="0" xfId="2" applyNumberFormat="1" applyFont="1" applyFill="1" applyAlignment="1" applyProtection="1">
      <alignment horizontal="left" vertical="top" wrapText="1"/>
      <protection locked="0"/>
    </xf>
    <xf numFmtId="0" fontId="4" fillId="0" borderId="30" xfId="3" applyFont="1" applyBorder="1" applyAlignment="1" applyProtection="1">
      <alignment horizontal="left" vertical="top" wrapText="1"/>
    </xf>
    <xf numFmtId="0" fontId="4" fillId="0" borderId="19" xfId="3" applyFont="1" applyBorder="1" applyAlignment="1" applyProtection="1">
      <alignment horizontal="left" vertical="top" wrapText="1"/>
    </xf>
    <xf numFmtId="0" fontId="4" fillId="0" borderId="31" xfId="3" applyFont="1" applyBorder="1" applyAlignment="1" applyProtection="1">
      <alignment horizontal="left" vertical="top" wrapText="1"/>
    </xf>
    <xf numFmtId="0" fontId="4" fillId="0" borderId="5" xfId="3" applyFont="1" applyBorder="1" applyAlignment="1" applyProtection="1">
      <alignment horizontal="left" vertical="top" wrapText="1"/>
    </xf>
    <xf numFmtId="0" fontId="4" fillId="0" borderId="27" xfId="3" applyFont="1" applyBorder="1" applyAlignment="1" applyProtection="1">
      <alignment horizontal="left" vertical="top" wrapText="1"/>
    </xf>
    <xf numFmtId="0" fontId="4" fillId="0" borderId="11" xfId="3" applyFont="1" applyBorder="1" applyAlignment="1" applyProtection="1">
      <alignment horizontal="left" vertical="top"/>
    </xf>
    <xf numFmtId="0" fontId="4" fillId="0" borderId="12" xfId="3" applyFont="1" applyBorder="1" applyAlignment="1" applyProtection="1">
      <alignment horizontal="left" vertical="top"/>
    </xf>
    <xf numFmtId="0" fontId="4" fillId="0" borderId="15" xfId="3" applyFont="1" applyBorder="1" applyAlignment="1" applyProtection="1">
      <alignment horizontal="left" vertical="top"/>
    </xf>
    <xf numFmtId="0" fontId="4" fillId="0" borderId="0" xfId="3" applyFont="1" applyAlignment="1" applyProtection="1">
      <alignment horizontal="left" vertical="top"/>
    </xf>
    <xf numFmtId="0" fontId="4" fillId="0" borderId="13" xfId="3" applyFont="1" applyBorder="1" applyAlignment="1" applyProtection="1">
      <alignment horizontal="left" vertical="top"/>
    </xf>
    <xf numFmtId="0" fontId="4" fillId="0" borderId="9" xfId="3" applyFont="1" applyBorder="1" applyAlignment="1" applyProtection="1">
      <alignment horizontal="left" vertical="top"/>
    </xf>
    <xf numFmtId="0" fontId="4" fillId="0" borderId="40" xfId="3" applyFont="1" applyBorder="1" applyAlignment="1" applyProtection="1">
      <alignment horizontal="center" vertical="top" textRotation="255"/>
    </xf>
    <xf numFmtId="0" fontId="4" fillId="0" borderId="41" xfId="3" applyFont="1" applyBorder="1" applyAlignment="1" applyProtection="1">
      <alignment horizontal="center" vertical="top" textRotation="255"/>
    </xf>
    <xf numFmtId="0" fontId="4" fillId="0" borderId="42" xfId="3" applyFont="1" applyBorder="1" applyAlignment="1" applyProtection="1">
      <alignment horizontal="center" vertical="top" textRotation="255"/>
    </xf>
    <xf numFmtId="0" fontId="4" fillId="0" borderId="43" xfId="3" applyFont="1" applyBorder="1" applyAlignment="1" applyProtection="1">
      <alignment horizontal="center" vertical="top" textRotation="255"/>
    </xf>
    <xf numFmtId="0" fontId="4" fillId="0" borderId="3" xfId="3" applyFont="1" applyBorder="1" applyAlignment="1" applyProtection="1">
      <alignment horizontal="left" vertical="top" wrapText="1"/>
    </xf>
    <xf numFmtId="0" fontId="4" fillId="0" borderId="26" xfId="3" applyFont="1" applyBorder="1" applyAlignment="1" applyProtection="1">
      <alignment horizontal="left" vertical="top" wrapText="1"/>
    </xf>
    <xf numFmtId="0" fontId="4" fillId="0" borderId="35" xfId="3" applyFont="1" applyBorder="1" applyAlignment="1" applyProtection="1">
      <alignment horizontal="left" vertical="top" wrapText="1"/>
    </xf>
    <xf numFmtId="0" fontId="4" fillId="0" borderId="29" xfId="3" applyFont="1" applyBorder="1" applyAlignment="1" applyProtection="1">
      <alignment horizontal="left" vertical="top" wrapText="1"/>
    </xf>
    <xf numFmtId="0" fontId="4" fillId="0" borderId="0" xfId="3" applyFont="1" applyAlignment="1" applyProtection="1">
      <alignment horizontal="left" vertical="top" wrapText="1"/>
    </xf>
    <xf numFmtId="0" fontId="4" fillId="0" borderId="24" xfId="3" applyFont="1" applyBorder="1" applyAlignment="1" applyProtection="1">
      <alignment horizontal="left" vertical="top" wrapText="1"/>
    </xf>
    <xf numFmtId="0" fontId="4" fillId="0" borderId="36" xfId="3" applyFont="1" applyBorder="1" applyAlignment="1" applyProtection="1">
      <alignment horizontal="left" vertical="top" wrapText="1"/>
    </xf>
    <xf numFmtId="0" fontId="4" fillId="0" borderId="18" xfId="3" applyFont="1" applyBorder="1" applyAlignment="1" applyProtection="1">
      <alignment horizontal="left" vertical="top" wrapText="1"/>
    </xf>
    <xf numFmtId="0" fontId="4" fillId="0" borderId="38" xfId="3" applyFont="1" applyBorder="1" applyAlignment="1" applyProtection="1">
      <alignment horizontal="left" vertical="top" wrapText="1"/>
    </xf>
    <xf numFmtId="0" fontId="4" fillId="0" borderId="32" xfId="3" applyFont="1" applyBorder="1" applyAlignment="1" applyProtection="1">
      <alignment horizontal="left" vertical="top" wrapText="1"/>
    </xf>
    <xf numFmtId="0" fontId="4" fillId="0" borderId="7" xfId="3" applyFont="1" applyBorder="1" applyAlignment="1" applyProtection="1">
      <alignment horizontal="left" vertical="top" wrapText="1"/>
    </xf>
    <xf numFmtId="0" fontId="4" fillId="0" borderId="28" xfId="3" applyFont="1" applyBorder="1" applyAlignment="1" applyProtection="1">
      <alignment horizontal="left" vertical="top" wrapText="1"/>
    </xf>
    <xf numFmtId="0" fontId="24" fillId="0" borderId="35" xfId="3" applyFont="1" applyBorder="1" applyAlignment="1" applyProtection="1">
      <alignment horizontal="left" vertical="top" wrapText="1"/>
    </xf>
    <xf numFmtId="0" fontId="24" fillId="0" borderId="5" xfId="3" applyFont="1" applyBorder="1" applyAlignment="1" applyProtection="1">
      <alignment horizontal="left" vertical="top" wrapText="1"/>
    </xf>
    <xf numFmtId="0" fontId="24" fillId="0" borderId="27" xfId="3" applyFont="1" applyBorder="1" applyAlignment="1" applyProtection="1">
      <alignment horizontal="left" vertical="top" wrapText="1"/>
    </xf>
    <xf numFmtId="0" fontId="24" fillId="0" borderId="32" xfId="3" applyFont="1" applyBorder="1" applyAlignment="1" applyProtection="1">
      <alignment horizontal="left" vertical="top" wrapText="1"/>
    </xf>
    <xf numFmtId="0" fontId="24" fillId="0" borderId="7" xfId="3" applyFont="1" applyBorder="1" applyAlignment="1" applyProtection="1">
      <alignment horizontal="left" vertical="top" wrapText="1"/>
    </xf>
    <xf numFmtId="0" fontId="24" fillId="0" borderId="28" xfId="3" applyFont="1" applyBorder="1" applyAlignment="1" applyProtection="1">
      <alignment horizontal="left" vertical="top" wrapText="1"/>
    </xf>
    <xf numFmtId="0" fontId="24" fillId="0" borderId="30" xfId="3" applyFont="1" applyBorder="1" applyAlignment="1" applyProtection="1">
      <alignment horizontal="left" vertical="top" wrapText="1"/>
    </xf>
    <xf numFmtId="0" fontId="24" fillId="0" borderId="19" xfId="3" applyFont="1" applyBorder="1" applyAlignment="1" applyProtection="1">
      <alignment horizontal="left" vertical="top" wrapText="1"/>
    </xf>
    <xf numFmtId="0" fontId="24" fillId="0" borderId="31" xfId="3" applyFont="1" applyBorder="1" applyAlignment="1" applyProtection="1">
      <alignment horizontal="left" vertical="top" wrapText="1"/>
    </xf>
    <xf numFmtId="0" fontId="24" fillId="0" borderId="29" xfId="3" applyFont="1" applyBorder="1" applyAlignment="1" applyProtection="1">
      <alignment horizontal="left" vertical="top" wrapText="1"/>
    </xf>
    <xf numFmtId="0" fontId="24" fillId="0" borderId="0" xfId="3" applyFont="1" applyAlignment="1" applyProtection="1">
      <alignment horizontal="left" vertical="top" wrapText="1"/>
    </xf>
    <xf numFmtId="0" fontId="24" fillId="0" borderId="24" xfId="3" applyFont="1" applyBorder="1" applyAlignment="1" applyProtection="1">
      <alignment horizontal="left" vertical="top" wrapText="1"/>
    </xf>
    <xf numFmtId="49" fontId="19" fillId="2" borderId="35" xfId="0" applyNumberFormat="1"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27" xfId="0" applyFont="1" applyFill="1" applyBorder="1" applyAlignment="1" applyProtection="1">
      <alignment horizontal="left" vertical="top" wrapText="1"/>
      <protection locked="0"/>
    </xf>
    <xf numFmtId="49" fontId="19" fillId="2" borderId="32" xfId="0" applyNumberFormat="1" applyFont="1" applyFill="1" applyBorder="1" applyAlignment="1" applyProtection="1">
      <alignment horizontal="left" vertical="top" wrapText="1"/>
      <protection locked="0"/>
    </xf>
    <xf numFmtId="0" fontId="19" fillId="2" borderId="7" xfId="0" applyFont="1" applyFill="1" applyBorder="1" applyAlignment="1" applyProtection="1">
      <alignment horizontal="left" vertical="top" wrapText="1"/>
      <protection locked="0"/>
    </xf>
    <xf numFmtId="0" fontId="19" fillId="2" borderId="28" xfId="0" applyFont="1" applyFill="1" applyBorder="1" applyAlignment="1" applyProtection="1">
      <alignment horizontal="left" vertical="top" wrapText="1"/>
      <protection locked="0"/>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15" xfId="0" applyFont="1" applyBorder="1" applyAlignment="1" applyProtection="1">
      <alignment horizontal="left" vertical="top" wrapText="1"/>
    </xf>
    <xf numFmtId="0" fontId="4" fillId="0" borderId="0" xfId="0" applyFont="1" applyAlignment="1" applyProtection="1">
      <alignment horizontal="left" vertical="top" wrapText="1"/>
    </xf>
    <xf numFmtId="0" fontId="4" fillId="0" borderId="13" xfId="0" applyFont="1" applyBorder="1" applyAlignment="1" applyProtection="1">
      <alignment horizontal="left" vertical="top" wrapText="1"/>
    </xf>
    <xf numFmtId="0" fontId="4" fillId="0" borderId="9" xfId="0" applyFont="1" applyBorder="1" applyAlignment="1" applyProtection="1">
      <alignment horizontal="left" vertical="top" wrapText="1"/>
    </xf>
    <xf numFmtId="49" fontId="19" fillId="2" borderId="33" xfId="0" applyNumberFormat="1" applyFont="1" applyFill="1" applyBorder="1" applyAlignment="1" applyProtection="1">
      <alignment horizontal="left" vertical="top" wrapText="1"/>
      <protection locked="0"/>
    </xf>
    <xf numFmtId="0" fontId="19" fillId="2" borderId="3" xfId="0" applyFont="1" applyFill="1" applyBorder="1" applyAlignment="1" applyProtection="1">
      <alignment horizontal="left" vertical="top" wrapText="1"/>
      <protection locked="0"/>
    </xf>
    <xf numFmtId="0" fontId="19" fillId="2" borderId="26" xfId="0" applyFont="1" applyFill="1" applyBorder="1" applyAlignment="1" applyProtection="1">
      <alignment horizontal="left" vertical="top" wrapText="1"/>
      <protection locked="0"/>
    </xf>
    <xf numFmtId="0" fontId="24" fillId="0" borderId="33" xfId="3" applyFont="1" applyBorder="1" applyAlignment="1" applyProtection="1">
      <alignment horizontal="left" vertical="top" wrapText="1"/>
    </xf>
    <xf numFmtId="0" fontId="24" fillId="0" borderId="3" xfId="3" applyFont="1" applyBorder="1" applyAlignment="1" applyProtection="1">
      <alignment horizontal="left" vertical="top" wrapText="1"/>
    </xf>
    <xf numFmtId="0" fontId="24" fillId="0" borderId="26" xfId="3" applyFont="1" applyBorder="1" applyAlignment="1" applyProtection="1">
      <alignment horizontal="left" vertical="top" wrapText="1"/>
    </xf>
    <xf numFmtId="0" fontId="4" fillId="0" borderId="33" xfId="3" applyFont="1" applyBorder="1" applyAlignment="1" applyProtection="1">
      <alignment horizontal="left" vertical="top" wrapText="1"/>
    </xf>
    <xf numFmtId="49" fontId="19" fillId="2" borderId="34" xfId="0" applyNumberFormat="1" applyFont="1" applyFill="1" applyBorder="1" applyAlignment="1" applyProtection="1">
      <alignment horizontal="left" vertical="top" wrapText="1"/>
      <protection locked="0"/>
    </xf>
    <xf numFmtId="0" fontId="19" fillId="2" borderId="1"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top" wrapText="1"/>
      <protection locked="0"/>
    </xf>
    <xf numFmtId="0" fontId="4" fillId="0" borderId="16" xfId="3" applyFont="1" applyBorder="1" applyAlignment="1" applyProtection="1">
      <alignment horizontal="left" vertical="top" wrapText="1"/>
    </xf>
    <xf numFmtId="0" fontId="4" fillId="0" borderId="1" xfId="3" applyFont="1" applyBorder="1" applyAlignment="1" applyProtection="1">
      <alignment horizontal="left" vertical="top" wrapText="1"/>
    </xf>
    <xf numFmtId="0" fontId="19" fillId="0" borderId="34" xfId="0" applyFont="1" applyBorder="1" applyAlignment="1" applyProtection="1">
      <alignment horizontal="left" vertical="center"/>
    </xf>
    <xf numFmtId="0" fontId="19" fillId="0" borderId="1" xfId="0" applyFont="1" applyBorder="1" applyAlignment="1" applyProtection="1">
      <alignment horizontal="left" vertical="center"/>
    </xf>
    <xf numFmtId="0" fontId="19" fillId="0" borderId="23" xfId="0" applyFont="1" applyBorder="1" applyAlignment="1" applyProtection="1">
      <alignment horizontal="left" vertical="center"/>
    </xf>
    <xf numFmtId="0" fontId="4" fillId="0" borderId="11" xfId="3" applyFont="1" applyBorder="1" applyAlignment="1" applyProtection="1">
      <alignment horizontal="left" vertical="top" wrapText="1"/>
    </xf>
    <xf numFmtId="0" fontId="4" fillId="0" borderId="12" xfId="3" applyFont="1" applyBorder="1" applyAlignment="1" applyProtection="1">
      <alignment horizontal="left" vertical="top" wrapText="1"/>
    </xf>
    <xf numFmtId="0" fontId="4" fillId="0" borderId="15" xfId="3" applyFont="1" applyBorder="1" applyAlignment="1" applyProtection="1">
      <alignment horizontal="left" vertical="top" wrapText="1"/>
    </xf>
    <xf numFmtId="0" fontId="4" fillId="0" borderId="13" xfId="3" applyFont="1" applyBorder="1" applyAlignment="1" applyProtection="1">
      <alignment horizontal="left" vertical="top" wrapText="1"/>
    </xf>
    <xf numFmtId="0" fontId="4" fillId="0" borderId="9" xfId="3" applyFont="1" applyBorder="1" applyAlignment="1" applyProtection="1">
      <alignment horizontal="left" vertical="top" wrapText="1"/>
    </xf>
    <xf numFmtId="0" fontId="4" fillId="0" borderId="1" xfId="3" applyFont="1" applyBorder="1" applyAlignment="1" applyProtection="1">
      <alignment horizontal="left" vertical="center" wrapText="1"/>
    </xf>
    <xf numFmtId="0" fontId="4" fillId="0" borderId="16" xfId="3" applyFont="1" applyBorder="1" applyAlignment="1" applyProtection="1">
      <alignment horizontal="left" vertical="center"/>
    </xf>
    <xf numFmtId="0" fontId="4" fillId="0" borderId="23" xfId="3" applyFont="1" applyBorder="1" applyAlignment="1" applyProtection="1">
      <alignment horizontal="left" vertical="center"/>
    </xf>
    <xf numFmtId="0" fontId="16" fillId="0" borderId="12" xfId="0" applyFont="1" applyBorder="1" applyAlignment="1" applyProtection="1">
      <alignment horizontal="left" vertical="top" wrapText="1"/>
    </xf>
    <xf numFmtId="0" fontId="4" fillId="0" borderId="34" xfId="3" applyFont="1" applyBorder="1" applyAlignment="1" applyProtection="1">
      <alignment horizontal="left" vertical="top" wrapText="1"/>
    </xf>
    <xf numFmtId="0" fontId="4" fillId="0" borderId="23" xfId="3" applyFont="1" applyBorder="1" applyAlignment="1" applyProtection="1">
      <alignment horizontal="left" vertical="top" wrapText="1"/>
    </xf>
    <xf numFmtId="0" fontId="19" fillId="2" borderId="6" xfId="0" applyFont="1" applyFill="1" applyBorder="1" applyAlignment="1" applyProtection="1">
      <alignment horizontal="left" vertical="top" wrapText="1"/>
      <protection locked="0"/>
    </xf>
    <xf numFmtId="0" fontId="19" fillId="2" borderId="8" xfId="0" applyFont="1" applyFill="1" applyBorder="1" applyAlignment="1" applyProtection="1">
      <alignment horizontal="left" vertical="top" wrapText="1"/>
      <protection locked="0"/>
    </xf>
    <xf numFmtId="0" fontId="19" fillId="2" borderId="4" xfId="0" applyFont="1" applyFill="1" applyBorder="1" applyAlignment="1" applyProtection="1">
      <alignment horizontal="left" vertical="top" wrapText="1"/>
      <protection locked="0"/>
    </xf>
    <xf numFmtId="0" fontId="19" fillId="2" borderId="2" xfId="0" applyFont="1" applyFill="1" applyBorder="1" applyAlignment="1" applyProtection="1">
      <alignment horizontal="left" vertical="top" wrapText="1"/>
      <protection locked="0"/>
    </xf>
    <xf numFmtId="0" fontId="24" fillId="0" borderId="36" xfId="3" applyFont="1" applyBorder="1" applyAlignment="1" applyProtection="1">
      <alignment horizontal="left" vertical="top" wrapText="1"/>
    </xf>
    <xf numFmtId="0" fontId="24" fillId="0" borderId="18" xfId="3" applyFont="1" applyBorder="1" applyAlignment="1" applyProtection="1">
      <alignment horizontal="left" vertical="top" wrapText="1"/>
    </xf>
    <xf numFmtId="0" fontId="24" fillId="0" borderId="38" xfId="3" applyFont="1" applyBorder="1" applyAlignment="1" applyProtection="1">
      <alignment horizontal="left" vertical="top" wrapText="1"/>
    </xf>
    <xf numFmtId="0" fontId="24" fillId="0" borderId="39" xfId="3" applyFont="1" applyBorder="1" applyAlignment="1" applyProtection="1">
      <alignment horizontal="left" vertical="top" wrapText="1"/>
    </xf>
    <xf numFmtId="0" fontId="24" fillId="0" borderId="9" xfId="3" applyFont="1" applyBorder="1" applyAlignment="1" applyProtection="1">
      <alignment horizontal="left" vertical="top" wrapText="1"/>
    </xf>
    <xf numFmtId="0" fontId="24" fillId="0" borderId="25" xfId="3" applyFont="1" applyBorder="1" applyAlignment="1" applyProtection="1">
      <alignment horizontal="left" vertical="top" wrapText="1"/>
    </xf>
    <xf numFmtId="0" fontId="24" fillId="0" borderId="32" xfId="3" applyFont="1" applyBorder="1" applyAlignment="1" applyProtection="1">
      <alignment horizontal="center" vertical="top" wrapText="1"/>
    </xf>
    <xf numFmtId="0" fontId="24" fillId="0" borderId="7" xfId="3" applyFont="1" applyBorder="1" applyAlignment="1" applyProtection="1">
      <alignment horizontal="center" vertical="top" wrapText="1"/>
    </xf>
    <xf numFmtId="0" fontId="24" fillId="0" borderId="28" xfId="3" applyFont="1" applyBorder="1" applyAlignment="1" applyProtection="1">
      <alignment horizontal="center" vertical="top" wrapText="1"/>
    </xf>
    <xf numFmtId="182" fontId="19" fillId="2" borderId="0" xfId="0" applyNumberFormat="1" applyFont="1" applyFill="1" applyAlignment="1" applyProtection="1">
      <alignment horizontal="left" vertical="center"/>
      <protection locked="0"/>
    </xf>
    <xf numFmtId="49" fontId="18" fillId="0" borderId="0" xfId="0" quotePrefix="1" applyNumberFormat="1" applyFont="1" applyAlignment="1" applyProtection="1">
      <alignment vertical="top" wrapText="1"/>
    </xf>
    <xf numFmtId="49" fontId="18" fillId="0" borderId="0" xfId="0" applyNumberFormat="1" applyFont="1" applyAlignment="1" applyProtection="1">
      <alignment vertical="top"/>
    </xf>
    <xf numFmtId="0" fontId="15" fillId="0" borderId="11" xfId="0" applyFont="1" applyBorder="1" applyAlignment="1" applyProtection="1">
      <alignment horizontal="left" vertical="center" indent="1"/>
    </xf>
    <xf numFmtId="0" fontId="15" fillId="0" borderId="12" xfId="0" applyFont="1" applyBorder="1" applyAlignment="1" applyProtection="1">
      <alignment horizontal="left" vertical="center" indent="1"/>
    </xf>
    <xf numFmtId="0" fontId="15" fillId="0" borderId="14" xfId="0" applyFont="1" applyBorder="1" applyAlignment="1" applyProtection="1">
      <alignment horizontal="left" vertical="center" indent="1"/>
    </xf>
    <xf numFmtId="14" fontId="19" fillId="2" borderId="0" xfId="0" applyNumberFormat="1" applyFont="1" applyFill="1" applyAlignment="1" applyProtection="1">
      <alignment horizontal="left" vertical="center"/>
      <protection locked="0"/>
    </xf>
    <xf numFmtId="38" fontId="19" fillId="2" borderId="0" xfId="2" applyNumberFormat="1" applyFont="1" applyFill="1" applyAlignment="1" applyProtection="1">
      <alignment horizontal="right" vertical="center"/>
      <protection locked="0"/>
    </xf>
    <xf numFmtId="178" fontId="19" fillId="2" borderId="0" xfId="2" applyNumberFormat="1" applyFont="1" applyFill="1" applyAlignment="1" applyProtection="1">
      <alignment horizontal="right" vertical="center"/>
      <protection locked="0"/>
    </xf>
    <xf numFmtId="0" fontId="19" fillId="2" borderId="0" xfId="0" applyFont="1" applyFill="1" applyAlignment="1" applyProtection="1">
      <alignment horizontal="left" vertical="center"/>
      <protection locked="0"/>
    </xf>
    <xf numFmtId="184" fontId="19" fillId="2" borderId="0" xfId="0" applyNumberFormat="1" applyFont="1" applyFill="1" applyAlignment="1" applyProtection="1">
      <alignment horizontal="left" vertical="center"/>
      <protection locked="0"/>
    </xf>
    <xf numFmtId="181" fontId="19" fillId="2" borderId="0" xfId="0" applyNumberFormat="1" applyFont="1" applyFill="1" applyAlignment="1" applyProtection="1">
      <alignment horizontal="left" vertical="center"/>
      <protection locked="0"/>
    </xf>
    <xf numFmtId="49" fontId="19" fillId="2" borderId="0" xfId="0" applyNumberFormat="1" applyFont="1" applyFill="1" applyAlignment="1" applyProtection="1">
      <alignment horizontal="left" vertical="center" shrinkToFit="1"/>
      <protection locked="0"/>
    </xf>
    <xf numFmtId="0" fontId="19" fillId="2" borderId="0" xfId="0" applyFont="1" applyFill="1" applyAlignment="1" applyProtection="1">
      <alignment horizontal="left" vertical="center" shrinkToFit="1"/>
      <protection locked="0"/>
    </xf>
    <xf numFmtId="0" fontId="18" fillId="0" borderId="0" xfId="0" applyFont="1" applyAlignment="1" applyProtection="1">
      <alignment horizontal="left" vertical="center" wrapText="1"/>
    </xf>
    <xf numFmtId="178" fontId="19" fillId="2" borderId="0" xfId="0" applyNumberFormat="1" applyFont="1" applyFill="1" applyAlignment="1" applyProtection="1">
      <alignment horizontal="left" vertical="center"/>
      <protection locked="0"/>
    </xf>
    <xf numFmtId="49" fontId="18" fillId="0" borderId="0" xfId="0" applyNumberFormat="1" applyFont="1" applyAlignment="1" applyProtection="1">
      <alignment vertical="top" wrapText="1"/>
    </xf>
    <xf numFmtId="0" fontId="18" fillId="0" borderId="0" xfId="0" applyFont="1" applyAlignment="1" applyProtection="1">
      <alignment vertical="top" wrapText="1"/>
    </xf>
    <xf numFmtId="0" fontId="7" fillId="0" borderId="0" xfId="2" applyNumberFormat="1" applyFont="1" applyAlignment="1" applyProtection="1">
      <alignment horizontal="right" vertical="top"/>
    </xf>
    <xf numFmtId="179" fontId="7" fillId="0" borderId="0" xfId="2" applyNumberFormat="1" applyFont="1" applyAlignment="1" applyProtection="1">
      <alignment horizontal="right" vertical="top"/>
    </xf>
    <xf numFmtId="0" fontId="4" fillId="0" borderId="0" xfId="0" applyFont="1" applyProtection="1">
      <alignment vertical="center"/>
    </xf>
    <xf numFmtId="0" fontId="16" fillId="0" borderId="0" xfId="0" applyFont="1" applyAlignment="1" applyProtection="1">
      <alignment vertical="top"/>
    </xf>
    <xf numFmtId="38" fontId="19" fillId="2" borderId="0" xfId="0" applyNumberFormat="1" applyFont="1" applyFill="1" applyAlignment="1" applyProtection="1">
      <alignment horizontal="right" vertical="center"/>
      <protection locked="0"/>
    </xf>
    <xf numFmtId="0" fontId="16" fillId="0" borderId="0" xfId="0" applyFont="1" applyAlignment="1" applyProtection="1">
      <alignment horizontal="left" vertical="center" wrapText="1"/>
    </xf>
    <xf numFmtId="0" fontId="19" fillId="0" borderId="2" xfId="0" applyFont="1" applyBorder="1" applyAlignment="1" applyProtection="1">
      <alignment horizontal="left" vertical="center"/>
    </xf>
    <xf numFmtId="0" fontId="19" fillId="0" borderId="22" xfId="0" applyFont="1" applyBorder="1" applyAlignment="1" applyProtection="1">
      <alignment horizontal="left" vertical="center"/>
    </xf>
    <xf numFmtId="0" fontId="19" fillId="0" borderId="21" xfId="0" applyFont="1" applyBorder="1" applyAlignment="1" applyProtection="1">
      <alignment horizontal="left" vertical="center"/>
    </xf>
    <xf numFmtId="0" fontId="19" fillId="0" borderId="37" xfId="0" applyFont="1" applyBorder="1" applyAlignment="1" applyProtection="1">
      <alignment horizontal="left" vertical="center"/>
    </xf>
  </cellXfs>
  <cellStyles count="19">
    <cellStyle name="ハイパーリンク" xfId="1" builtinId="8"/>
    <cellStyle name="ハイパーリンク 2" xfId="16" xr:uid="{00000000-0005-0000-0000-000001000000}"/>
    <cellStyle name="桁区切り 2" xfId="5" xr:uid="{00000000-0005-0000-0000-000002000000}"/>
    <cellStyle name="桁区切り 2 2" xfId="14" xr:uid="{00000000-0005-0000-0000-000003000000}"/>
    <cellStyle name="桁区切り 3" xfId="8" xr:uid="{00000000-0005-0000-0000-000004000000}"/>
    <cellStyle name="桁区切り 4" xfId="17" xr:uid="{00000000-0005-0000-0000-000005000000}"/>
    <cellStyle name="桁区切り 5" xfId="18" xr:uid="{00000000-0005-0000-0000-000006000000}"/>
    <cellStyle name="通貨 2" xfId="10" xr:uid="{00000000-0005-0000-0000-000007000000}"/>
    <cellStyle name="標準" xfId="0" builtinId="0"/>
    <cellStyle name="標準 2" xfId="11" xr:uid="{00000000-0005-0000-0000-000009000000}"/>
    <cellStyle name="標準 3 3" xfId="4" xr:uid="{00000000-0005-0000-0000-00000A000000}"/>
    <cellStyle name="標準 4" xfId="9" xr:uid="{00000000-0005-0000-0000-00000B000000}"/>
    <cellStyle name="標準 5" xfId="3" xr:uid="{00000000-0005-0000-0000-00000C000000}"/>
    <cellStyle name="標準 5 2" xfId="2" xr:uid="{00000000-0005-0000-0000-00000D000000}"/>
    <cellStyle name="標準 5 2 2" xfId="7" xr:uid="{00000000-0005-0000-0000-00000E000000}"/>
    <cellStyle name="標準 5 2 2 2" xfId="13" xr:uid="{00000000-0005-0000-0000-00000F000000}"/>
    <cellStyle name="標準 5 2 2 3" xfId="12" xr:uid="{00000000-0005-0000-0000-000010000000}"/>
    <cellStyle name="標準 8" xfId="15" xr:uid="{00000000-0005-0000-0000-000011000000}"/>
    <cellStyle name="標準 9" xfId="6" xr:uid="{00000000-0005-0000-0000-000012000000}"/>
  </cellStyles>
  <dxfs count="364">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000000"/>
      <color rgb="FFFFE1FF"/>
      <color rgb="FFA6A6A6"/>
      <color rgb="FFE2EFDA"/>
      <color rgb="FFFF0000"/>
      <color rgb="FFEEAAFC"/>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01">
    <outlinePr summaryBelow="0"/>
    <pageSetUpPr fitToPage="1"/>
  </sheetPr>
  <dimension ref="A1:AB355"/>
  <sheetViews>
    <sheetView showGridLines="0" tabSelected="1" topLeftCell="B1" zoomScaleNormal="100" zoomScaleSheetLayoutView="70" zoomScalePageLayoutView="80" workbookViewId="0">
      <selection activeCell="B1" sqref="B1"/>
    </sheetView>
  </sheetViews>
  <sheetFormatPr defaultColWidth="9" defaultRowHeight="13.5" x14ac:dyDescent="0.15"/>
  <cols>
    <col min="1" max="1" width="7.125" style="110" hidden="1" customWidth="1"/>
    <col min="2" max="2" width="1.625" style="18" customWidth="1"/>
    <col min="3" max="3" width="2.625" style="18" customWidth="1"/>
    <col min="4" max="4" width="5" style="18" customWidth="1"/>
    <col min="5" max="5" width="4.125" style="18" customWidth="1"/>
    <col min="6" max="6" width="5.25" style="18" customWidth="1"/>
    <col min="7" max="7" width="4.125" style="18" customWidth="1"/>
    <col min="8" max="8" width="7.625" style="18" customWidth="1"/>
    <col min="9" max="9" width="1.625" style="18" customWidth="1"/>
    <col min="10" max="10" width="6.375" style="18" customWidth="1"/>
    <col min="11" max="11" width="2.125" style="18" customWidth="1"/>
    <col min="12" max="13" width="5" style="18" customWidth="1"/>
    <col min="14" max="14" width="9.125" style="18" customWidth="1"/>
    <col min="15" max="15" width="4.625" style="18" customWidth="1"/>
    <col min="16" max="16" width="8.25" style="18" customWidth="1"/>
    <col min="17" max="17" width="5.375" style="18" customWidth="1"/>
    <col min="18" max="18" width="7.125" style="18" customWidth="1"/>
    <col min="19" max="19" width="7.625" style="18" customWidth="1"/>
    <col min="20" max="20" width="12.75" style="18" customWidth="1"/>
    <col min="21" max="21" width="7" style="18" customWidth="1"/>
    <col min="22" max="22" width="15.625" style="18" customWidth="1"/>
    <col min="23" max="23" width="1.625" style="18" customWidth="1"/>
    <col min="24" max="24" width="2.875" style="18" customWidth="1"/>
    <col min="25" max="25" width="24" style="18" customWidth="1"/>
    <col min="26" max="26" width="2.625" style="18" customWidth="1"/>
    <col min="27" max="27" width="3.625" style="18" customWidth="1"/>
    <col min="28" max="28" width="9" style="18" hidden="1" customWidth="1"/>
    <col min="29" max="16384" width="9" style="18"/>
  </cols>
  <sheetData>
    <row r="1" spans="1:27" ht="30" customHeight="1" x14ac:dyDescent="0.15">
      <c r="A1" s="123" t="s">
        <v>327</v>
      </c>
      <c r="B1" s="15"/>
      <c r="C1" s="16" t="s">
        <v>333</v>
      </c>
      <c r="D1" s="17"/>
      <c r="U1" s="19"/>
      <c r="V1" s="19"/>
      <c r="W1" s="243" t="s">
        <v>365</v>
      </c>
      <c r="X1" s="244"/>
      <c r="Y1" s="244"/>
      <c r="Z1" s="244"/>
      <c r="AA1" s="20"/>
    </row>
    <row r="2" spans="1:27" ht="15" hidden="1" customHeight="1" x14ac:dyDescent="0.15">
      <c r="A2" s="123" t="s">
        <v>4</v>
      </c>
      <c r="B2" s="15"/>
      <c r="C2" s="21"/>
      <c r="D2" s="21"/>
      <c r="E2" s="21"/>
      <c r="F2" s="21"/>
      <c r="G2" s="21"/>
      <c r="H2" s="21"/>
      <c r="AA2" s="1"/>
    </row>
    <row r="3" spans="1:27" ht="30" customHeight="1" x14ac:dyDescent="0.15">
      <c r="A3" s="124" t="s">
        <v>366</v>
      </c>
      <c r="B3" s="22"/>
      <c r="C3" s="23" t="s">
        <v>360</v>
      </c>
    </row>
    <row r="4" spans="1:27" ht="5.25" customHeight="1" x14ac:dyDescent="0.15">
      <c r="A4" s="22"/>
      <c r="B4" s="22"/>
      <c r="C4" s="24"/>
      <c r="D4" s="25"/>
      <c r="E4" s="25"/>
      <c r="F4" s="25"/>
      <c r="G4" s="25"/>
      <c r="H4" s="25"/>
      <c r="I4" s="25"/>
      <c r="J4" s="25"/>
      <c r="K4" s="25"/>
      <c r="L4" s="25"/>
      <c r="M4" s="25"/>
      <c r="N4" s="25"/>
      <c r="O4" s="25"/>
      <c r="P4" s="25"/>
      <c r="Q4" s="25"/>
      <c r="R4" s="25"/>
      <c r="S4" s="25"/>
      <c r="T4" s="25"/>
      <c r="U4" s="25"/>
      <c r="V4" s="25"/>
      <c r="W4" s="25"/>
      <c r="X4" s="25"/>
      <c r="Y4" s="25"/>
      <c r="Z4" s="26"/>
    </row>
    <row r="5" spans="1:27" ht="15" customHeight="1" x14ac:dyDescent="0.15">
      <c r="A5" s="22"/>
      <c r="B5" s="27"/>
      <c r="C5" s="28" t="s">
        <v>361</v>
      </c>
      <c r="D5" s="23"/>
      <c r="E5" s="23"/>
      <c r="F5" s="23"/>
      <c r="G5" s="23"/>
      <c r="H5" s="23"/>
      <c r="I5" s="23"/>
      <c r="J5" s="23"/>
      <c r="K5" s="23"/>
      <c r="L5" s="23"/>
      <c r="M5" s="23"/>
      <c r="N5" s="23"/>
      <c r="O5" s="23"/>
      <c r="P5" s="23"/>
      <c r="Q5" s="23"/>
      <c r="R5" s="23"/>
      <c r="S5" s="23"/>
      <c r="T5" s="23"/>
      <c r="U5" s="23"/>
      <c r="V5" s="23"/>
      <c r="W5" s="23"/>
      <c r="X5" s="23"/>
      <c r="Y5" s="23"/>
      <c r="Z5" s="29"/>
    </row>
    <row r="6" spans="1:27" ht="15" customHeight="1" x14ac:dyDescent="0.15">
      <c r="A6" s="22"/>
      <c r="B6" s="22"/>
      <c r="C6" s="28" t="s">
        <v>1</v>
      </c>
      <c r="D6" s="23"/>
      <c r="E6" s="23"/>
      <c r="F6" s="23"/>
      <c r="G6" s="23"/>
      <c r="H6" s="23"/>
      <c r="I6" s="23"/>
      <c r="J6" s="23"/>
      <c r="K6" s="23"/>
      <c r="L6" s="23"/>
      <c r="M6" s="23"/>
      <c r="N6" s="23"/>
      <c r="O6" s="23"/>
      <c r="P6" s="23"/>
      <c r="Q6" s="23"/>
      <c r="R6" s="23"/>
      <c r="S6" s="23"/>
      <c r="T6" s="23"/>
      <c r="U6" s="23"/>
      <c r="V6" s="23"/>
      <c r="W6" s="23"/>
      <c r="X6" s="23"/>
      <c r="Y6" s="23"/>
      <c r="Z6" s="29"/>
    </row>
    <row r="7" spans="1:27" ht="15" customHeight="1" x14ac:dyDescent="0.15">
      <c r="A7" s="22"/>
      <c r="B7" s="22"/>
      <c r="C7" s="28" t="s">
        <v>2</v>
      </c>
      <c r="D7" s="23"/>
      <c r="E7" s="23"/>
      <c r="F7" s="23"/>
      <c r="G7" s="23"/>
      <c r="H7" s="23"/>
      <c r="I7" s="23"/>
      <c r="J7" s="23"/>
      <c r="K7" s="23"/>
      <c r="L7" s="23"/>
      <c r="M7" s="23"/>
      <c r="N7" s="23"/>
      <c r="O7" s="23"/>
      <c r="P7" s="23"/>
      <c r="Q7" s="23"/>
      <c r="R7" s="23"/>
      <c r="S7" s="23"/>
      <c r="T7" s="23"/>
      <c r="U7" s="23"/>
      <c r="V7" s="23"/>
      <c r="W7" s="23"/>
      <c r="X7" s="23"/>
      <c r="Y7" s="23"/>
      <c r="Z7" s="29"/>
    </row>
    <row r="8" spans="1:27" ht="15" hidden="1" customHeight="1" x14ac:dyDescent="0.15">
      <c r="A8" s="22"/>
      <c r="B8" s="22"/>
      <c r="C8" s="28"/>
      <c r="D8" s="23"/>
      <c r="E8" s="23"/>
      <c r="F8" s="23"/>
      <c r="G8" s="23"/>
      <c r="H8" s="23"/>
      <c r="I8" s="23"/>
      <c r="J8" s="23"/>
      <c r="K8" s="23"/>
      <c r="L8" s="23"/>
      <c r="M8" s="23"/>
      <c r="N8" s="23"/>
      <c r="O8" s="23"/>
      <c r="P8" s="23"/>
      <c r="Q8" s="23"/>
      <c r="R8" s="23"/>
      <c r="S8" s="23"/>
      <c r="T8" s="23"/>
      <c r="U8" s="23"/>
      <c r="V8" s="23"/>
      <c r="W8" s="23"/>
      <c r="X8" s="23"/>
      <c r="Y8" s="23"/>
      <c r="Z8" s="29"/>
    </row>
    <row r="9" spans="1:27" ht="5.25" customHeight="1" x14ac:dyDescent="0.15">
      <c r="A9" s="22"/>
      <c r="B9" s="22"/>
      <c r="C9" s="30"/>
      <c r="D9" s="31"/>
      <c r="E9" s="31"/>
      <c r="F9" s="31"/>
      <c r="G9" s="31"/>
      <c r="H9" s="31"/>
      <c r="I9" s="31"/>
      <c r="J9" s="31"/>
      <c r="K9" s="31"/>
      <c r="L9" s="31"/>
      <c r="M9" s="31"/>
      <c r="N9" s="31"/>
      <c r="O9" s="31"/>
      <c r="P9" s="31"/>
      <c r="Q9" s="31"/>
      <c r="R9" s="31"/>
      <c r="S9" s="31"/>
      <c r="T9" s="31"/>
      <c r="U9" s="31"/>
      <c r="V9" s="31"/>
      <c r="W9" s="31"/>
      <c r="X9" s="31"/>
      <c r="Y9" s="31"/>
      <c r="Z9" s="32"/>
    </row>
    <row r="10" spans="1:27" ht="30" customHeight="1" x14ac:dyDescent="0.15">
      <c r="A10" s="22"/>
      <c r="B10" s="22"/>
      <c r="R10" s="33"/>
      <c r="S10" s="33"/>
      <c r="T10" s="33"/>
      <c r="U10" s="33"/>
      <c r="V10" s="33"/>
      <c r="W10" s="33"/>
      <c r="X10" s="33"/>
      <c r="Y10" s="33"/>
    </row>
    <row r="11" spans="1:27" ht="15.75" hidden="1" customHeight="1" x14ac:dyDescent="0.15">
      <c r="A11" s="34"/>
      <c r="B11" s="22"/>
    </row>
    <row r="12" spans="1:27" ht="15.75" hidden="1" customHeight="1" x14ac:dyDescent="0.15">
      <c r="A12" s="34"/>
      <c r="B12" s="22"/>
    </row>
    <row r="13" spans="1:27" ht="20.100000000000001" customHeight="1" x14ac:dyDescent="0.15">
      <c r="A13" s="22"/>
      <c r="B13" s="22"/>
      <c r="C13" s="228" t="s">
        <v>7</v>
      </c>
      <c r="D13" s="229"/>
      <c r="E13" s="229"/>
      <c r="F13" s="229"/>
      <c r="G13" s="229"/>
      <c r="H13" s="230"/>
    </row>
    <row r="14" spans="1:27" ht="15" customHeight="1" x14ac:dyDescent="0.15">
      <c r="A14" s="22"/>
      <c r="B14" s="22"/>
      <c r="C14" s="35"/>
      <c r="D14" s="36"/>
      <c r="E14" s="36"/>
      <c r="F14" s="36"/>
      <c r="G14" s="36"/>
      <c r="H14" s="36"/>
      <c r="I14" s="37"/>
      <c r="J14" s="37"/>
      <c r="K14" s="37"/>
      <c r="L14" s="37"/>
      <c r="M14" s="37"/>
      <c r="N14" s="37"/>
      <c r="O14" s="37"/>
      <c r="P14" s="37"/>
      <c r="Q14" s="37"/>
      <c r="R14" s="37"/>
      <c r="S14" s="37"/>
      <c r="T14" s="37"/>
      <c r="U14" s="37"/>
      <c r="V14" s="37"/>
      <c r="W14" s="37"/>
      <c r="X14" s="37"/>
      <c r="Y14" s="37"/>
      <c r="Z14" s="38"/>
    </row>
    <row r="15" spans="1:27" ht="15.75" hidden="1" customHeight="1" x14ac:dyDescent="0.15">
      <c r="A15" s="22"/>
      <c r="B15" s="22"/>
      <c r="C15" s="39"/>
      <c r="D15" s="40"/>
      <c r="E15" s="245"/>
      <c r="F15" s="245"/>
      <c r="G15" s="245"/>
      <c r="H15" s="245"/>
      <c r="I15" s="41"/>
      <c r="J15" s="246"/>
      <c r="K15" s="246"/>
      <c r="L15" s="246"/>
      <c r="M15" s="246"/>
      <c r="N15" s="246"/>
      <c r="O15" s="246"/>
      <c r="P15" s="246"/>
      <c r="Q15" s="246"/>
      <c r="R15" s="246"/>
      <c r="S15" s="246"/>
      <c r="T15" s="246"/>
      <c r="U15" s="246"/>
      <c r="V15" s="246"/>
      <c r="W15" s="246"/>
      <c r="X15" s="246"/>
      <c r="Y15" s="246"/>
      <c r="Z15" s="42"/>
    </row>
    <row r="16" spans="1:27" ht="15.75" hidden="1" customHeight="1" x14ac:dyDescent="0.15">
      <c r="A16" s="22"/>
      <c r="B16" s="22"/>
      <c r="C16" s="39"/>
      <c r="D16" s="40"/>
      <c r="E16" s="127"/>
      <c r="F16" s="127"/>
      <c r="G16" s="127"/>
      <c r="H16" s="127"/>
      <c r="I16" s="41"/>
      <c r="J16" s="128"/>
      <c r="K16" s="128"/>
      <c r="L16" s="128"/>
      <c r="M16" s="128"/>
      <c r="N16" s="128"/>
      <c r="O16" s="128"/>
      <c r="P16" s="128"/>
      <c r="Q16" s="128"/>
      <c r="R16" s="128"/>
      <c r="S16" s="128"/>
      <c r="T16" s="128"/>
      <c r="U16" s="128"/>
      <c r="V16" s="128"/>
      <c r="W16" s="128"/>
      <c r="X16" s="128"/>
      <c r="Y16" s="128"/>
      <c r="Z16" s="42"/>
    </row>
    <row r="17" spans="1:26" ht="15.75" hidden="1" customHeight="1" x14ac:dyDescent="0.15">
      <c r="A17" s="22"/>
      <c r="B17" s="22"/>
      <c r="C17" s="39"/>
      <c r="D17" s="40"/>
      <c r="E17" s="127"/>
      <c r="F17" s="127"/>
      <c r="G17" s="127"/>
      <c r="H17" s="127"/>
      <c r="I17" s="41"/>
      <c r="J17" s="128"/>
      <c r="K17" s="128"/>
      <c r="L17" s="128"/>
      <c r="M17" s="128"/>
      <c r="N17" s="128"/>
      <c r="O17" s="128"/>
      <c r="P17" s="128"/>
      <c r="Q17" s="128"/>
      <c r="R17" s="128"/>
      <c r="S17" s="128"/>
      <c r="T17" s="128"/>
      <c r="U17" s="128"/>
      <c r="V17" s="128"/>
      <c r="W17" s="128"/>
      <c r="X17" s="128"/>
      <c r="Y17" s="128"/>
      <c r="Z17" s="42"/>
    </row>
    <row r="18" spans="1:26" ht="15.75" hidden="1" customHeight="1" x14ac:dyDescent="0.15">
      <c r="A18" s="22"/>
      <c r="B18" s="22"/>
      <c r="C18" s="39"/>
      <c r="D18" s="40"/>
      <c r="E18" s="127"/>
      <c r="F18" s="127"/>
      <c r="G18" s="127"/>
      <c r="H18" s="127"/>
      <c r="I18" s="41"/>
      <c r="J18" s="128"/>
      <c r="K18" s="128"/>
      <c r="L18" s="128"/>
      <c r="M18" s="128"/>
      <c r="N18" s="128"/>
      <c r="O18" s="128"/>
      <c r="P18" s="128"/>
      <c r="Q18" s="128"/>
      <c r="R18" s="128"/>
      <c r="S18" s="128"/>
      <c r="T18" s="128"/>
      <c r="U18" s="128"/>
      <c r="V18" s="128"/>
      <c r="W18" s="128"/>
      <c r="X18" s="128"/>
      <c r="Y18" s="128"/>
      <c r="Z18" s="42"/>
    </row>
    <row r="19" spans="1:26" ht="15.75" hidden="1" customHeight="1" x14ac:dyDescent="0.15">
      <c r="A19" s="22"/>
      <c r="B19" s="22"/>
      <c r="C19" s="39"/>
      <c r="D19" s="40"/>
      <c r="E19" s="127"/>
      <c r="F19" s="127"/>
      <c r="G19" s="127"/>
      <c r="H19" s="127"/>
      <c r="I19" s="41"/>
      <c r="J19" s="128"/>
      <c r="K19" s="128"/>
      <c r="L19" s="128"/>
      <c r="M19" s="128"/>
      <c r="N19" s="128"/>
      <c r="O19" s="128"/>
      <c r="P19" s="128"/>
      <c r="Q19" s="128"/>
      <c r="R19" s="128"/>
      <c r="S19" s="128"/>
      <c r="T19" s="128"/>
      <c r="U19" s="128"/>
      <c r="V19" s="128"/>
      <c r="W19" s="128"/>
      <c r="X19" s="128"/>
      <c r="Y19" s="128"/>
      <c r="Z19" s="42"/>
    </row>
    <row r="20" spans="1:26" ht="20.100000000000001" customHeight="1" x14ac:dyDescent="0.15">
      <c r="A20" s="22">
        <f>IF(TRIM($I20)="", 1001, 0)</f>
        <v>1001</v>
      </c>
      <c r="B20" s="22"/>
      <c r="C20" s="39"/>
      <c r="D20" s="40">
        <v>1</v>
      </c>
      <c r="E20" s="18" t="s">
        <v>8</v>
      </c>
      <c r="I20" s="235"/>
      <c r="J20" s="236"/>
      <c r="K20" s="236"/>
      <c r="L20" s="236"/>
      <c r="M20" s="236"/>
      <c r="N20" s="127"/>
      <c r="O20" s="127"/>
      <c r="P20" s="127"/>
      <c r="Q20" s="127"/>
      <c r="R20" s="127"/>
      <c r="S20" s="127"/>
      <c r="T20" s="127"/>
      <c r="U20" s="127"/>
      <c r="V20" s="127"/>
      <c r="W20" s="127"/>
      <c r="X20" s="127"/>
      <c r="Y20" s="127"/>
      <c r="Z20" s="42"/>
    </row>
    <row r="21" spans="1:26" ht="20.100000000000001" customHeight="1" x14ac:dyDescent="0.15">
      <c r="A21" s="22"/>
      <c r="B21" s="22"/>
      <c r="C21" s="39"/>
      <c r="D21" s="40"/>
      <c r="E21" s="127"/>
      <c r="F21" s="127"/>
      <c r="G21" s="127"/>
      <c r="H21" s="127"/>
      <c r="I21" s="41"/>
      <c r="J21" s="43" t="s">
        <v>336</v>
      </c>
      <c r="K21" s="128"/>
      <c r="L21" s="128"/>
      <c r="M21" s="128"/>
      <c r="N21" s="128"/>
      <c r="O21" s="128"/>
      <c r="P21" s="128"/>
      <c r="Q21" s="128"/>
      <c r="R21" s="128"/>
      <c r="S21" s="128"/>
      <c r="T21" s="128"/>
      <c r="U21" s="128"/>
      <c r="V21" s="128"/>
      <c r="W21" s="128"/>
      <c r="X21" s="128"/>
      <c r="Y21" s="128"/>
      <c r="Z21" s="42"/>
    </row>
    <row r="22" spans="1:26" ht="20.100000000000001" customHeight="1" x14ac:dyDescent="0.15">
      <c r="A22" s="22">
        <f>IF(AND(TRIM($I22)&lt;&gt;"", OR(ISERROR(FIND("@"&amp;LEFT($I22,3)&amp;"@", 都道府県3))=FALSE, ISERROR(FIND("@"&amp;LEFT($I22,4)&amp;"@",都道府県4))=FALSE))=FALSE, 1001, 0)</f>
        <v>1001</v>
      </c>
      <c r="B22" s="22"/>
      <c r="C22" s="39"/>
      <c r="D22" s="40">
        <v>2</v>
      </c>
      <c r="E22" s="18" t="s">
        <v>9</v>
      </c>
      <c r="I22" s="237"/>
      <c r="J22" s="237"/>
      <c r="K22" s="237"/>
      <c r="L22" s="237"/>
      <c r="M22" s="237"/>
      <c r="N22" s="237"/>
      <c r="O22" s="237"/>
      <c r="P22" s="237"/>
      <c r="Q22" s="238"/>
      <c r="R22" s="237"/>
      <c r="S22" s="237"/>
      <c r="T22" s="237"/>
      <c r="U22" s="237"/>
      <c r="V22" s="237"/>
      <c r="W22" s="237"/>
      <c r="X22" s="237"/>
      <c r="Y22" s="237"/>
      <c r="Z22" s="42"/>
    </row>
    <row r="23" spans="1:26" ht="20.100000000000001" customHeight="1" x14ac:dyDescent="0.15">
      <c r="A23" s="22"/>
      <c r="B23" s="22"/>
      <c r="C23" s="39"/>
      <c r="D23" s="40"/>
      <c r="E23" s="127"/>
      <c r="F23" s="127"/>
      <c r="G23" s="127"/>
      <c r="H23" s="127"/>
      <c r="I23" s="41"/>
      <c r="J23" s="43" t="s">
        <v>10</v>
      </c>
      <c r="K23" s="128"/>
      <c r="L23" s="128"/>
      <c r="M23" s="128"/>
      <c r="N23" s="128"/>
      <c r="O23" s="128"/>
      <c r="P23" s="128"/>
      <c r="Q23" s="128"/>
      <c r="R23" s="128"/>
      <c r="S23" s="128"/>
      <c r="T23" s="128"/>
      <c r="U23" s="128"/>
      <c r="V23" s="128"/>
      <c r="W23" s="128"/>
      <c r="X23" s="128"/>
      <c r="Y23" s="128"/>
      <c r="Z23" s="42"/>
    </row>
    <row r="24" spans="1:26" ht="20.100000000000001" customHeight="1" x14ac:dyDescent="0.15">
      <c r="A24" s="22">
        <f>IF(TRIM($I24)="", 1001, 0)</f>
        <v>1001</v>
      </c>
      <c r="B24" s="22"/>
      <c r="C24" s="39"/>
      <c r="D24" s="40">
        <v>3</v>
      </c>
      <c r="E24" s="18" t="s">
        <v>11</v>
      </c>
      <c r="I24" s="129"/>
      <c r="J24" s="129"/>
      <c r="K24" s="129"/>
      <c r="L24" s="129"/>
      <c r="M24" s="129"/>
      <c r="N24" s="129"/>
      <c r="O24" s="129"/>
      <c r="P24" s="129"/>
      <c r="Q24" s="234"/>
      <c r="R24" s="129"/>
      <c r="S24" s="129"/>
      <c r="T24" s="129"/>
      <c r="U24" s="129"/>
      <c r="V24" s="129"/>
      <c r="W24" s="129"/>
      <c r="X24" s="129"/>
      <c r="Y24" s="129"/>
      <c r="Z24" s="42"/>
    </row>
    <row r="25" spans="1:26" ht="20.100000000000001" customHeight="1" x14ac:dyDescent="0.15">
      <c r="A25" s="22"/>
      <c r="B25" s="22"/>
      <c r="C25" s="44"/>
      <c r="D25" s="127"/>
      <c r="E25" s="127"/>
      <c r="F25" s="127"/>
      <c r="G25" s="127"/>
      <c r="H25" s="127"/>
      <c r="I25" s="41"/>
      <c r="J25" s="43" t="s">
        <v>12</v>
      </c>
      <c r="K25" s="128"/>
      <c r="L25" s="128"/>
      <c r="M25" s="128"/>
      <c r="N25" s="128"/>
      <c r="O25" s="128"/>
      <c r="P25" s="128"/>
      <c r="Q25" s="128"/>
      <c r="R25" s="128"/>
      <c r="S25" s="128"/>
      <c r="T25" s="128"/>
      <c r="U25" s="128"/>
      <c r="V25" s="128"/>
      <c r="W25" s="128"/>
      <c r="X25" s="128"/>
      <c r="Y25" s="128"/>
      <c r="Z25" s="42"/>
    </row>
    <row r="26" spans="1:26" ht="20.100000000000001" customHeight="1" x14ac:dyDescent="0.15">
      <c r="A26" s="22">
        <f>IF(TRIM($I26)="", 1001, 0)</f>
        <v>1001</v>
      </c>
      <c r="B26" s="22"/>
      <c r="C26" s="39"/>
      <c r="D26" s="40">
        <v>4</v>
      </c>
      <c r="E26" s="18" t="s">
        <v>13</v>
      </c>
      <c r="I26" s="129"/>
      <c r="J26" s="129"/>
      <c r="K26" s="129"/>
      <c r="L26" s="129"/>
      <c r="M26" s="129"/>
      <c r="N26" s="129"/>
      <c r="O26" s="129"/>
      <c r="P26" s="129"/>
      <c r="Q26" s="234"/>
      <c r="R26" s="129"/>
      <c r="S26" s="129"/>
      <c r="T26" s="129"/>
      <c r="U26" s="129"/>
      <c r="V26" s="129"/>
      <c r="W26" s="129"/>
      <c r="X26" s="129"/>
      <c r="Y26" s="129"/>
      <c r="Z26" s="42"/>
    </row>
    <row r="27" spans="1:26" ht="20.100000000000001" customHeight="1" x14ac:dyDescent="0.15">
      <c r="A27" s="22"/>
      <c r="B27" s="22"/>
      <c r="C27" s="44"/>
      <c r="D27" s="127"/>
      <c r="E27" s="127"/>
      <c r="F27" s="127"/>
      <c r="G27" s="127"/>
      <c r="H27" s="127"/>
      <c r="I27" s="41"/>
      <c r="J27" s="43" t="s">
        <v>14</v>
      </c>
      <c r="K27" s="128"/>
      <c r="L27" s="128"/>
      <c r="M27" s="128"/>
      <c r="N27" s="128"/>
      <c r="O27" s="128"/>
      <c r="P27" s="128"/>
      <c r="Q27" s="45"/>
      <c r="R27" s="128"/>
      <c r="S27" s="128"/>
      <c r="T27" s="128"/>
      <c r="U27" s="128"/>
      <c r="V27" s="128"/>
      <c r="W27" s="128"/>
      <c r="X27" s="128"/>
      <c r="Y27" s="128"/>
      <c r="Z27" s="46"/>
    </row>
    <row r="28" spans="1:26" ht="20.100000000000001" customHeight="1" x14ac:dyDescent="0.15">
      <c r="A28" s="22">
        <f>IF(TRIM($I28)="", 1001, 0)</f>
        <v>1001</v>
      </c>
      <c r="B28" s="22"/>
      <c r="C28" s="39"/>
      <c r="D28" s="40">
        <v>5</v>
      </c>
      <c r="E28" s="18" t="s">
        <v>15</v>
      </c>
      <c r="I28" s="129"/>
      <c r="J28" s="129"/>
      <c r="K28" s="129"/>
      <c r="L28" s="129"/>
      <c r="M28" s="129"/>
      <c r="N28" s="129"/>
      <c r="O28" s="129"/>
      <c r="P28" s="129"/>
      <c r="Q28" s="129"/>
      <c r="R28" s="129"/>
      <c r="S28" s="129"/>
      <c r="T28" s="129"/>
      <c r="U28" s="129"/>
      <c r="V28" s="129"/>
      <c r="W28" s="129"/>
      <c r="X28" s="129"/>
      <c r="Y28" s="129"/>
      <c r="Z28" s="42"/>
    </row>
    <row r="29" spans="1:26" ht="20.100000000000001" customHeight="1" x14ac:dyDescent="0.15">
      <c r="A29" s="22"/>
      <c r="B29" s="22"/>
      <c r="C29" s="44"/>
      <c r="D29" s="127"/>
      <c r="E29" s="127"/>
      <c r="F29" s="127"/>
      <c r="G29" s="127"/>
      <c r="H29" s="127"/>
      <c r="I29" s="41"/>
      <c r="J29" s="43" t="s">
        <v>16</v>
      </c>
      <c r="K29" s="128"/>
      <c r="L29" s="128"/>
      <c r="M29" s="128"/>
      <c r="N29" s="128"/>
      <c r="O29" s="128"/>
      <c r="P29" s="128"/>
      <c r="Q29" s="128"/>
      <c r="R29" s="128"/>
      <c r="S29" s="128"/>
      <c r="T29" s="128"/>
      <c r="U29" s="128"/>
      <c r="V29" s="128"/>
      <c r="W29" s="128"/>
      <c r="X29" s="128"/>
      <c r="Y29" s="128"/>
      <c r="Z29" s="46"/>
    </row>
    <row r="30" spans="1:26" ht="20.100000000000001" customHeight="1" x14ac:dyDescent="0.15">
      <c r="A30" s="22">
        <f>IF(OR(TRIM($I30)="", NOT(OR(IFERROR(SEARCH(" ",$I30),0)&gt;0, IFERROR(SEARCH("　",$I30),0)&gt;0))), 1001, 0)</f>
        <v>1001</v>
      </c>
      <c r="B30" s="22"/>
      <c r="C30" s="39"/>
      <c r="D30" s="40">
        <v>6</v>
      </c>
      <c r="E30" s="18" t="s">
        <v>17</v>
      </c>
      <c r="I30" s="129"/>
      <c r="J30" s="129"/>
      <c r="K30" s="129"/>
      <c r="L30" s="129"/>
      <c r="M30" s="129"/>
      <c r="N30" s="129"/>
      <c r="O30" s="129"/>
      <c r="P30" s="129"/>
      <c r="Q30" s="129"/>
      <c r="R30" s="129"/>
      <c r="S30" s="129"/>
      <c r="T30" s="129"/>
      <c r="U30" s="129"/>
      <c r="V30" s="129"/>
      <c r="W30" s="129"/>
      <c r="X30" s="129"/>
      <c r="Y30" s="129"/>
      <c r="Z30" s="42"/>
    </row>
    <row r="31" spans="1:26" ht="20.100000000000001" customHeight="1" x14ac:dyDescent="0.15">
      <c r="A31" s="22"/>
      <c r="B31" s="22"/>
      <c r="C31" s="44"/>
      <c r="D31" s="127"/>
      <c r="E31" s="127"/>
      <c r="F31" s="127"/>
      <c r="G31" s="127"/>
      <c r="H31" s="127"/>
      <c r="I31" s="47" t="s">
        <v>18</v>
      </c>
      <c r="J31" s="43" t="s">
        <v>19</v>
      </c>
      <c r="K31" s="43"/>
      <c r="L31" s="43"/>
      <c r="M31" s="43"/>
      <c r="N31" s="43"/>
      <c r="O31" s="43"/>
      <c r="P31" s="43"/>
      <c r="Q31" s="43"/>
      <c r="R31" s="43"/>
      <c r="S31" s="43"/>
      <c r="T31" s="43"/>
      <c r="U31" s="43"/>
      <c r="V31" s="43"/>
      <c r="W31" s="43"/>
      <c r="X31" s="43"/>
      <c r="Y31" s="43"/>
      <c r="Z31" s="46"/>
    </row>
    <row r="32" spans="1:26" ht="20.100000000000001" customHeight="1" x14ac:dyDescent="0.15">
      <c r="A32" s="22">
        <f>IF(OR(TRIM($I32)="", NOT(OR(IFERROR(SEARCH(" ",$I32),0)&gt;0, IFERROR(SEARCH("　",$I32),0)&gt;0))), 1001, 0)</f>
        <v>1001</v>
      </c>
      <c r="B32" s="22"/>
      <c r="C32" s="39"/>
      <c r="D32" s="40">
        <v>7</v>
      </c>
      <c r="E32" s="18" t="s">
        <v>20</v>
      </c>
      <c r="I32" s="129"/>
      <c r="J32" s="129"/>
      <c r="K32" s="129"/>
      <c r="L32" s="129"/>
      <c r="M32" s="129"/>
      <c r="N32" s="129"/>
      <c r="O32" s="129"/>
      <c r="P32" s="129"/>
      <c r="Q32" s="129"/>
      <c r="R32" s="129"/>
      <c r="S32" s="129"/>
      <c r="T32" s="129"/>
      <c r="U32" s="129"/>
      <c r="V32" s="129"/>
      <c r="W32" s="129"/>
      <c r="X32" s="129"/>
      <c r="Y32" s="129"/>
      <c r="Z32" s="42"/>
    </row>
    <row r="33" spans="1:27" ht="20.100000000000001" customHeight="1" x14ac:dyDescent="0.15">
      <c r="A33" s="22"/>
      <c r="B33" s="22"/>
      <c r="C33" s="44"/>
      <c r="D33" s="127"/>
      <c r="E33" s="127"/>
      <c r="F33" s="127"/>
      <c r="G33" s="127"/>
      <c r="H33" s="127"/>
      <c r="I33" s="47" t="s">
        <v>18</v>
      </c>
      <c r="J33" s="43" t="s">
        <v>21</v>
      </c>
      <c r="K33" s="43"/>
      <c r="L33" s="43"/>
      <c r="M33" s="43"/>
      <c r="N33" s="43"/>
      <c r="O33" s="43"/>
      <c r="P33" s="43"/>
      <c r="Q33" s="43"/>
      <c r="R33" s="43"/>
      <c r="S33" s="43"/>
      <c r="T33" s="43"/>
      <c r="U33" s="43"/>
      <c r="V33" s="43"/>
      <c r="W33" s="43"/>
      <c r="X33" s="43"/>
      <c r="Y33" s="43"/>
      <c r="Z33" s="42"/>
    </row>
    <row r="34" spans="1:27" ht="20.100000000000001" customHeight="1" x14ac:dyDescent="0.15">
      <c r="A34" s="22">
        <f>IF(NOT(AND(TRIM($I34)&lt;&gt;"",ISNUMBER(VALUE(SUBSTITUTE($I34,"-",""))), IFERROR(SEARCH("-",$I34),0)&gt;0)), 1001, 0)</f>
        <v>1001</v>
      </c>
      <c r="B34" s="22"/>
      <c r="C34" s="39"/>
      <c r="D34" s="40">
        <v>8</v>
      </c>
      <c r="E34" s="18" t="s">
        <v>22</v>
      </c>
      <c r="I34" s="129"/>
      <c r="J34" s="129"/>
      <c r="K34" s="129"/>
      <c r="L34" s="129"/>
      <c r="M34" s="129"/>
      <c r="O34" s="48" t="s">
        <v>23</v>
      </c>
      <c r="P34" s="126"/>
      <c r="Q34" s="18" t="s">
        <v>24</v>
      </c>
      <c r="Y34" s="128"/>
      <c r="Z34" s="42"/>
    </row>
    <row r="35" spans="1:27" ht="20.100000000000001" customHeight="1" x14ac:dyDescent="0.15">
      <c r="A35" s="22"/>
      <c r="B35" s="22"/>
      <c r="C35" s="44"/>
      <c r="D35" s="127"/>
      <c r="E35" s="127"/>
      <c r="F35" s="127"/>
      <c r="G35" s="127"/>
      <c r="H35" s="127"/>
      <c r="I35" s="41"/>
      <c r="J35" s="43" t="s">
        <v>25</v>
      </c>
      <c r="K35" s="128"/>
      <c r="L35" s="128"/>
      <c r="M35" s="128"/>
      <c r="N35" s="128"/>
      <c r="O35" s="128"/>
      <c r="P35" s="128"/>
      <c r="Q35" s="128"/>
      <c r="R35" s="128"/>
      <c r="S35" s="128"/>
      <c r="T35" s="128"/>
      <c r="U35" s="128"/>
      <c r="V35" s="128"/>
      <c r="W35" s="128"/>
      <c r="X35" s="128"/>
      <c r="Y35" s="128"/>
      <c r="Z35" s="42"/>
    </row>
    <row r="36" spans="1:27" ht="20.100000000000001" customHeight="1" x14ac:dyDescent="0.15">
      <c r="A36" s="22">
        <f>IF(AND(TRIM($I36)&lt;&gt;"", NOT(AND(ISNUMBER(VALUE(SUBSTITUTE($I36,"-",""))), IFERROR(SEARCH("-",$I36),0)&gt;0))), 1001, 0)</f>
        <v>0</v>
      </c>
      <c r="B36" s="22"/>
      <c r="C36" s="39"/>
      <c r="D36" s="40">
        <v>9</v>
      </c>
      <c r="E36" s="18" t="s">
        <v>26</v>
      </c>
      <c r="I36" s="129"/>
      <c r="J36" s="129"/>
      <c r="K36" s="129"/>
      <c r="L36" s="129"/>
      <c r="M36" s="129"/>
      <c r="N36" s="128"/>
      <c r="O36" s="128"/>
      <c r="P36" s="128"/>
      <c r="Q36" s="128"/>
      <c r="R36" s="128"/>
      <c r="S36" s="128"/>
      <c r="T36" s="128"/>
      <c r="U36" s="128"/>
      <c r="V36" s="128"/>
      <c r="W36" s="128"/>
      <c r="X36" s="128"/>
      <c r="Y36" s="128"/>
      <c r="Z36" s="42"/>
    </row>
    <row r="37" spans="1:27" ht="20.100000000000001" customHeight="1" x14ac:dyDescent="0.15">
      <c r="A37" s="22"/>
      <c r="B37" s="22"/>
      <c r="C37" s="44"/>
      <c r="D37" s="127"/>
      <c r="E37" s="127"/>
      <c r="F37" s="127"/>
      <c r="G37" s="127"/>
      <c r="H37" s="127"/>
      <c r="I37" s="41"/>
      <c r="J37" s="43" t="s">
        <v>25</v>
      </c>
      <c r="K37" s="128"/>
      <c r="L37" s="128"/>
      <c r="M37" s="128"/>
      <c r="N37" s="128"/>
      <c r="O37" s="128"/>
      <c r="P37" s="128"/>
      <c r="Q37" s="128"/>
      <c r="R37" s="128"/>
      <c r="S37" s="128"/>
      <c r="T37" s="128"/>
      <c r="U37" s="128"/>
      <c r="V37" s="128"/>
      <c r="W37" s="128"/>
      <c r="X37" s="128"/>
      <c r="Y37" s="128"/>
      <c r="Z37" s="42"/>
    </row>
    <row r="38" spans="1:27" ht="20.100000000000001" customHeight="1" x14ac:dyDescent="0.15">
      <c r="A38" s="22">
        <f>IF(OR(AND(TRIM($I38)&lt;&gt;"",IFERROR(SEARCH("@",$I38),0)=0), AND($I63&lt;&gt;"する",TRIM($I38)="")), 1001, 0)</f>
        <v>1001</v>
      </c>
      <c r="B38" s="22"/>
      <c r="C38" s="44"/>
      <c r="D38" s="40">
        <v>10</v>
      </c>
      <c r="E38" s="18" t="s">
        <v>27</v>
      </c>
      <c r="I38" s="129"/>
      <c r="J38" s="129"/>
      <c r="K38" s="129"/>
      <c r="L38" s="129"/>
      <c r="M38" s="129"/>
      <c r="N38" s="129"/>
      <c r="O38" s="129"/>
      <c r="P38" s="129"/>
      <c r="Q38" s="225"/>
      <c r="R38" s="129"/>
      <c r="S38" s="129"/>
      <c r="T38" s="129"/>
      <c r="U38" s="129"/>
      <c r="V38" s="129"/>
      <c r="W38" s="129"/>
      <c r="X38" s="129"/>
      <c r="Y38" s="129"/>
      <c r="Z38" s="42"/>
    </row>
    <row r="39" spans="1:27" ht="45" customHeight="1" x14ac:dyDescent="0.15">
      <c r="A39" s="22"/>
      <c r="B39" s="22"/>
      <c r="C39" s="44"/>
      <c r="D39" s="40"/>
      <c r="I39" s="41"/>
      <c r="J39" s="241" t="s">
        <v>339</v>
      </c>
      <c r="K39" s="227"/>
      <c r="L39" s="227"/>
      <c r="M39" s="227"/>
      <c r="N39" s="227"/>
      <c r="O39" s="227"/>
      <c r="P39" s="227"/>
      <c r="Q39" s="227"/>
      <c r="R39" s="227"/>
      <c r="S39" s="227"/>
      <c r="T39" s="227"/>
      <c r="U39" s="227"/>
      <c r="V39" s="227"/>
      <c r="W39" s="227"/>
      <c r="X39" s="227"/>
      <c r="Y39" s="227"/>
      <c r="Z39" s="127"/>
      <c r="AA39" s="49"/>
    </row>
    <row r="40" spans="1:27" ht="20.100000000000001" customHeight="1" x14ac:dyDescent="0.15">
      <c r="A40" s="22">
        <f>IF(AND($I40&lt;&gt;"一致する", $I40&lt;&gt;"一致しない"), 1001, 0)</f>
        <v>0</v>
      </c>
      <c r="B40" s="22"/>
      <c r="C40" s="39"/>
      <c r="D40" s="40">
        <v>11</v>
      </c>
      <c r="E40" s="18" t="s">
        <v>28</v>
      </c>
      <c r="I40" s="129" t="s">
        <v>29</v>
      </c>
      <c r="J40" s="129"/>
      <c r="K40" s="129"/>
      <c r="L40" s="129"/>
      <c r="M40" s="129"/>
      <c r="N40" s="127"/>
      <c r="O40" s="127"/>
      <c r="P40" s="127"/>
      <c r="Q40" s="127"/>
      <c r="R40" s="127"/>
      <c r="S40" s="127"/>
      <c r="T40" s="127"/>
      <c r="U40" s="127"/>
      <c r="V40" s="127"/>
      <c r="W40" s="127"/>
      <c r="X40" s="127"/>
      <c r="Y40" s="127"/>
      <c r="Z40" s="42"/>
      <c r="AA40" s="127"/>
    </row>
    <row r="41" spans="1:27" ht="20.100000000000001" customHeight="1" x14ac:dyDescent="0.15">
      <c r="A41" s="22"/>
      <c r="B41" s="22"/>
      <c r="C41" s="44"/>
      <c r="D41" s="127"/>
      <c r="E41" s="127"/>
      <c r="F41" s="127"/>
      <c r="G41" s="127"/>
      <c r="H41" s="127"/>
      <c r="I41" s="47"/>
      <c r="J41" s="50" t="s">
        <v>50</v>
      </c>
      <c r="K41" s="43"/>
      <c r="L41" s="43"/>
      <c r="M41" s="43"/>
      <c r="N41" s="43"/>
      <c r="O41" s="43"/>
      <c r="P41" s="43"/>
      <c r="Q41" s="43"/>
      <c r="R41" s="43"/>
      <c r="S41" s="43"/>
      <c r="T41" s="43"/>
      <c r="U41" s="43"/>
      <c r="V41" s="43"/>
      <c r="W41" s="43"/>
      <c r="X41" s="43"/>
      <c r="Y41" s="43"/>
      <c r="Z41" s="51"/>
      <c r="AA41" s="127"/>
    </row>
    <row r="42" spans="1:27" ht="20.100000000000001" customHeight="1" x14ac:dyDescent="0.15">
      <c r="A42" s="22"/>
      <c r="B42" s="22"/>
      <c r="C42" s="52"/>
      <c r="D42" s="53"/>
      <c r="E42" s="53"/>
      <c r="F42" s="53"/>
      <c r="G42" s="53"/>
      <c r="H42" s="53"/>
      <c r="I42" s="54"/>
      <c r="J42" s="54"/>
      <c r="K42" s="55"/>
      <c r="L42" s="54"/>
      <c r="M42" s="54"/>
      <c r="N42" s="54"/>
      <c r="O42" s="54"/>
      <c r="P42" s="54"/>
      <c r="Q42" s="54"/>
      <c r="R42" s="54"/>
      <c r="S42" s="54"/>
      <c r="T42" s="54"/>
      <c r="U42" s="54"/>
      <c r="V42" s="54"/>
      <c r="W42" s="54"/>
      <c r="X42" s="54"/>
      <c r="Y42" s="54"/>
      <c r="Z42" s="56"/>
    </row>
    <row r="43" spans="1:27" ht="15" customHeight="1" x14ac:dyDescent="0.15">
      <c r="A43" s="22"/>
      <c r="B43" s="22"/>
      <c r="C43" s="127"/>
      <c r="D43" s="127"/>
      <c r="E43" s="127"/>
      <c r="F43" s="127"/>
      <c r="G43" s="127"/>
      <c r="H43" s="127"/>
      <c r="I43" s="57"/>
      <c r="J43" s="58"/>
      <c r="K43" s="58"/>
      <c r="L43" s="58"/>
      <c r="M43" s="58"/>
      <c r="N43" s="58"/>
      <c r="O43" s="58"/>
      <c r="P43" s="58"/>
      <c r="Q43" s="58"/>
      <c r="R43" s="58"/>
      <c r="S43" s="58"/>
      <c r="T43" s="58"/>
      <c r="U43" s="58"/>
      <c r="V43" s="58"/>
      <c r="W43" s="58"/>
      <c r="X43" s="58"/>
      <c r="Y43" s="58"/>
      <c r="Z43" s="127"/>
    </row>
    <row r="44" spans="1:27" ht="15.75" hidden="1" customHeight="1" x14ac:dyDescent="0.15">
      <c r="A44" s="22"/>
      <c r="B44" s="22"/>
      <c r="C44" s="127"/>
      <c r="D44" s="127"/>
      <c r="E44" s="127"/>
      <c r="F44" s="127"/>
      <c r="G44" s="127"/>
      <c r="H44" s="127"/>
      <c r="I44" s="58"/>
      <c r="J44" s="127"/>
      <c r="K44" s="127"/>
      <c r="L44" s="127"/>
      <c r="M44" s="127"/>
      <c r="N44" s="127"/>
      <c r="O44" s="127"/>
      <c r="P44" s="127"/>
      <c r="Q44" s="127"/>
      <c r="R44" s="127"/>
      <c r="S44" s="127"/>
      <c r="T44" s="127"/>
      <c r="U44" s="127"/>
      <c r="V44" s="127"/>
      <c r="W44" s="127"/>
      <c r="X44" s="127"/>
      <c r="Y44" s="127"/>
      <c r="Z44" s="127"/>
    </row>
    <row r="45" spans="1:27" ht="15.75" hidden="1" customHeight="1" x14ac:dyDescent="0.15">
      <c r="A45" s="22"/>
      <c r="B45" s="22"/>
      <c r="C45" s="127"/>
      <c r="D45" s="127"/>
      <c r="E45" s="127"/>
      <c r="F45" s="127"/>
      <c r="G45" s="127"/>
      <c r="H45" s="127"/>
      <c r="I45" s="58"/>
      <c r="J45" s="127"/>
      <c r="K45" s="127"/>
      <c r="L45" s="127"/>
      <c r="M45" s="127"/>
      <c r="N45" s="127"/>
      <c r="O45" s="127"/>
      <c r="P45" s="127"/>
      <c r="Q45" s="127"/>
      <c r="R45" s="127"/>
      <c r="S45" s="127"/>
      <c r="T45" s="127"/>
      <c r="U45" s="127"/>
      <c r="V45" s="127"/>
      <c r="W45" s="127"/>
      <c r="X45" s="127"/>
      <c r="Y45" s="127"/>
      <c r="Z45" s="127"/>
    </row>
    <row r="46" spans="1:27" ht="15.75" hidden="1" customHeight="1" x14ac:dyDescent="0.15">
      <c r="A46" s="22"/>
      <c r="B46" s="22"/>
      <c r="C46" s="127"/>
      <c r="D46" s="127"/>
      <c r="E46" s="127"/>
      <c r="F46" s="127"/>
      <c r="G46" s="127"/>
      <c r="H46" s="127"/>
      <c r="I46" s="58"/>
      <c r="J46" s="127"/>
      <c r="K46" s="127"/>
      <c r="L46" s="127"/>
      <c r="M46" s="127"/>
      <c r="N46" s="127"/>
      <c r="O46" s="127"/>
      <c r="P46" s="127"/>
      <c r="Q46" s="127"/>
      <c r="R46" s="127"/>
      <c r="S46" s="127"/>
      <c r="T46" s="127"/>
      <c r="U46" s="127"/>
      <c r="V46" s="127"/>
      <c r="W46" s="127"/>
      <c r="X46" s="127"/>
      <c r="Y46" s="127"/>
      <c r="Z46" s="127"/>
    </row>
    <row r="47" spans="1:27" ht="15.75" hidden="1" customHeight="1" x14ac:dyDescent="0.15">
      <c r="A47" s="22"/>
      <c r="B47" s="22"/>
      <c r="C47" s="127"/>
      <c r="D47" s="127"/>
      <c r="E47" s="127"/>
      <c r="F47" s="127"/>
      <c r="G47" s="127"/>
      <c r="H47" s="127"/>
      <c r="I47" s="58"/>
      <c r="J47" s="127"/>
      <c r="K47" s="127"/>
      <c r="L47" s="127"/>
      <c r="M47" s="127"/>
      <c r="N47" s="127"/>
      <c r="O47" s="127"/>
      <c r="P47" s="127"/>
      <c r="Q47" s="127"/>
      <c r="R47" s="127"/>
      <c r="S47" s="127"/>
      <c r="T47" s="127"/>
      <c r="U47" s="127"/>
      <c r="V47" s="127"/>
      <c r="W47" s="127"/>
      <c r="X47" s="127"/>
      <c r="Y47" s="127"/>
      <c r="Z47" s="127"/>
    </row>
    <row r="48" spans="1:27" ht="15.75" hidden="1" customHeight="1" x14ac:dyDescent="0.15">
      <c r="A48" s="22"/>
      <c r="B48" s="22"/>
      <c r="C48" s="127"/>
      <c r="D48" s="127"/>
      <c r="E48" s="127"/>
      <c r="F48" s="127"/>
      <c r="G48" s="127"/>
      <c r="H48" s="127"/>
      <c r="I48" s="58"/>
      <c r="J48" s="127"/>
      <c r="K48" s="127"/>
      <c r="L48" s="127"/>
      <c r="M48" s="127"/>
      <c r="N48" s="127"/>
      <c r="O48" s="127"/>
      <c r="P48" s="127"/>
      <c r="Q48" s="127"/>
      <c r="R48" s="127"/>
      <c r="S48" s="127"/>
      <c r="T48" s="127"/>
      <c r="U48" s="127"/>
      <c r="V48" s="127"/>
      <c r="W48" s="127"/>
      <c r="X48" s="127"/>
      <c r="Y48" s="127"/>
      <c r="Z48" s="127"/>
    </row>
    <row r="49" spans="1:26" ht="15.75" hidden="1" customHeight="1" x14ac:dyDescent="0.15">
      <c r="A49" s="22"/>
      <c r="B49" s="22"/>
      <c r="C49" s="127"/>
      <c r="D49" s="127"/>
      <c r="E49" s="127"/>
      <c r="F49" s="127"/>
      <c r="G49" s="127"/>
      <c r="H49" s="127"/>
      <c r="I49" s="58"/>
      <c r="J49" s="127"/>
      <c r="K49" s="127"/>
      <c r="L49" s="127"/>
      <c r="M49" s="127"/>
      <c r="N49" s="127"/>
      <c r="O49" s="127"/>
      <c r="P49" s="127"/>
      <c r="Q49" s="127"/>
      <c r="R49" s="127"/>
      <c r="S49" s="127"/>
      <c r="T49" s="127"/>
      <c r="U49" s="127"/>
      <c r="V49" s="127"/>
      <c r="W49" s="127"/>
      <c r="X49" s="127"/>
      <c r="Y49" s="127"/>
      <c r="Z49" s="127"/>
    </row>
    <row r="50" spans="1:26" ht="15.75" hidden="1" customHeight="1" x14ac:dyDescent="0.15">
      <c r="A50" s="22"/>
      <c r="B50" s="22"/>
      <c r="C50" s="127"/>
      <c r="D50" s="127"/>
      <c r="E50" s="127"/>
      <c r="F50" s="127"/>
      <c r="G50" s="127"/>
      <c r="H50" s="127"/>
      <c r="I50" s="58"/>
      <c r="J50" s="127"/>
      <c r="K50" s="127"/>
      <c r="L50" s="127"/>
      <c r="M50" s="127"/>
      <c r="N50" s="127"/>
      <c r="O50" s="127"/>
      <c r="P50" s="127"/>
      <c r="Q50" s="127"/>
      <c r="R50" s="127"/>
      <c r="S50" s="127"/>
      <c r="T50" s="127"/>
      <c r="U50" s="127"/>
      <c r="V50" s="127"/>
      <c r="W50" s="127"/>
      <c r="X50" s="127"/>
      <c r="Y50" s="127"/>
      <c r="Z50" s="127"/>
    </row>
    <row r="51" spans="1:26" ht="15.75" hidden="1" customHeight="1" x14ac:dyDescent="0.15">
      <c r="A51" s="22"/>
      <c r="B51" s="22"/>
      <c r="C51" s="127"/>
      <c r="D51" s="127"/>
      <c r="E51" s="127"/>
      <c r="F51" s="127"/>
      <c r="G51" s="127"/>
      <c r="H51" s="127"/>
      <c r="I51" s="58"/>
      <c r="J51" s="127"/>
      <c r="K51" s="127"/>
      <c r="L51" s="127"/>
      <c r="M51" s="127"/>
      <c r="N51" s="127"/>
      <c r="O51" s="127"/>
      <c r="P51" s="127"/>
      <c r="Q51" s="127"/>
      <c r="R51" s="127"/>
      <c r="S51" s="127"/>
      <c r="T51" s="127"/>
      <c r="U51" s="127"/>
      <c r="V51" s="127"/>
      <c r="W51" s="127"/>
      <c r="X51" s="127"/>
      <c r="Y51" s="127"/>
      <c r="Z51" s="127"/>
    </row>
    <row r="52" spans="1:26" ht="15.75" hidden="1" customHeight="1" x14ac:dyDescent="0.15">
      <c r="A52" s="22"/>
      <c r="B52" s="22"/>
      <c r="C52" s="127"/>
      <c r="D52" s="127"/>
      <c r="E52" s="127"/>
      <c r="F52" s="127"/>
      <c r="G52" s="127"/>
      <c r="H52" s="127"/>
      <c r="I52" s="58"/>
      <c r="J52" s="127"/>
      <c r="K52" s="127"/>
      <c r="L52" s="127"/>
      <c r="M52" s="127"/>
      <c r="N52" s="127"/>
      <c r="O52" s="127"/>
      <c r="P52" s="127"/>
      <c r="Q52" s="127"/>
      <c r="R52" s="127"/>
      <c r="S52" s="127"/>
      <c r="T52" s="127"/>
      <c r="U52" s="127"/>
      <c r="V52" s="127"/>
      <c r="W52" s="127"/>
      <c r="X52" s="127"/>
      <c r="Y52" s="127"/>
      <c r="Z52" s="127"/>
    </row>
    <row r="53" spans="1:26" ht="15.75" hidden="1" customHeight="1" x14ac:dyDescent="0.15">
      <c r="A53" s="22"/>
      <c r="B53" s="22"/>
      <c r="C53" s="127"/>
      <c r="D53" s="127"/>
      <c r="E53" s="127"/>
      <c r="F53" s="127"/>
      <c r="G53" s="127"/>
      <c r="H53" s="127"/>
      <c r="I53" s="58"/>
      <c r="J53" s="127"/>
      <c r="K53" s="127"/>
      <c r="L53" s="127"/>
      <c r="M53" s="127"/>
      <c r="N53" s="127"/>
      <c r="O53" s="127"/>
      <c r="P53" s="127"/>
      <c r="Q53" s="127"/>
      <c r="R53" s="127"/>
      <c r="S53" s="127"/>
      <c r="T53" s="127"/>
      <c r="U53" s="127"/>
      <c r="V53" s="127"/>
      <c r="W53" s="127"/>
      <c r="X53" s="127"/>
      <c r="Y53" s="127"/>
      <c r="Z53" s="127"/>
    </row>
    <row r="54" spans="1:26" ht="15.75" hidden="1" customHeight="1" x14ac:dyDescent="0.15">
      <c r="A54" s="22"/>
      <c r="B54" s="22"/>
      <c r="C54" s="127"/>
      <c r="D54" s="127"/>
      <c r="E54" s="127"/>
      <c r="F54" s="127"/>
      <c r="G54" s="127"/>
      <c r="H54" s="127"/>
      <c r="I54" s="58"/>
      <c r="J54" s="127"/>
      <c r="K54" s="127"/>
      <c r="L54" s="127"/>
      <c r="M54" s="127"/>
      <c r="N54" s="127"/>
      <c r="O54" s="127"/>
      <c r="P54" s="127"/>
      <c r="Q54" s="127"/>
      <c r="R54" s="127"/>
      <c r="S54" s="127"/>
      <c r="T54" s="127"/>
      <c r="U54" s="127"/>
      <c r="V54" s="127"/>
      <c r="W54" s="127"/>
      <c r="X54" s="127"/>
      <c r="Y54" s="127"/>
      <c r="Z54" s="127"/>
    </row>
    <row r="55" spans="1:26" ht="15.75" hidden="1" customHeight="1" x14ac:dyDescent="0.15">
      <c r="A55" s="22"/>
      <c r="B55" s="22"/>
      <c r="C55" s="127"/>
      <c r="D55" s="127"/>
      <c r="E55" s="127"/>
      <c r="F55" s="127"/>
      <c r="G55" s="127"/>
      <c r="H55" s="127"/>
      <c r="I55" s="58"/>
      <c r="J55" s="127"/>
      <c r="K55" s="127"/>
      <c r="L55" s="127"/>
      <c r="M55" s="127"/>
      <c r="N55" s="127"/>
      <c r="O55" s="127"/>
      <c r="P55" s="127"/>
      <c r="Q55" s="127"/>
      <c r="R55" s="127"/>
      <c r="S55" s="127"/>
      <c r="T55" s="127"/>
      <c r="U55" s="127"/>
      <c r="V55" s="127"/>
      <c r="W55" s="127"/>
      <c r="X55" s="127"/>
      <c r="Y55" s="127"/>
      <c r="Z55" s="127"/>
    </row>
    <row r="56" spans="1:26" ht="15.75" hidden="1" customHeight="1" x14ac:dyDescent="0.15">
      <c r="A56" s="22"/>
      <c r="B56" s="22"/>
      <c r="C56" s="127"/>
      <c r="D56" s="127"/>
      <c r="E56" s="127"/>
      <c r="F56" s="127"/>
      <c r="G56" s="127"/>
      <c r="H56" s="127"/>
      <c r="I56" s="58"/>
      <c r="J56" s="127"/>
      <c r="K56" s="127"/>
      <c r="L56" s="127"/>
      <c r="M56" s="127"/>
      <c r="N56" s="127"/>
      <c r="O56" s="127"/>
      <c r="P56" s="127"/>
      <c r="Q56" s="127"/>
      <c r="R56" s="127"/>
      <c r="S56" s="127"/>
      <c r="T56" s="127"/>
      <c r="U56" s="127"/>
      <c r="V56" s="127"/>
      <c r="W56" s="127"/>
      <c r="X56" s="127"/>
      <c r="Y56" s="127"/>
      <c r="Z56" s="127"/>
    </row>
    <row r="57" spans="1:26" ht="15.75" hidden="1" customHeight="1" x14ac:dyDescent="0.15">
      <c r="A57" s="22"/>
      <c r="B57" s="22"/>
      <c r="C57" s="127"/>
      <c r="D57" s="127"/>
      <c r="E57" s="127"/>
      <c r="F57" s="127"/>
      <c r="G57" s="127"/>
      <c r="H57" s="127"/>
      <c r="I57" s="58"/>
      <c r="J57" s="127"/>
      <c r="K57" s="127"/>
      <c r="L57" s="127"/>
      <c r="M57" s="127"/>
      <c r="N57" s="127"/>
      <c r="O57" s="127"/>
      <c r="P57" s="127"/>
      <c r="Q57" s="127"/>
      <c r="R57" s="127"/>
      <c r="S57" s="127"/>
      <c r="T57" s="127"/>
      <c r="U57" s="127"/>
      <c r="V57" s="127"/>
      <c r="W57" s="127"/>
      <c r="X57" s="127"/>
      <c r="Y57" s="127"/>
      <c r="Z57" s="127"/>
    </row>
    <row r="58" spans="1:26" ht="15.75" hidden="1" customHeight="1" x14ac:dyDescent="0.15">
      <c r="A58" s="22"/>
      <c r="B58" s="22"/>
      <c r="C58" s="127"/>
      <c r="D58" s="127"/>
      <c r="E58" s="127"/>
      <c r="F58" s="127"/>
      <c r="G58" s="127"/>
      <c r="H58" s="127"/>
      <c r="I58" s="58"/>
      <c r="J58" s="127"/>
      <c r="K58" s="127"/>
      <c r="L58" s="127"/>
      <c r="M58" s="127"/>
      <c r="N58" s="127"/>
      <c r="O58" s="127"/>
      <c r="P58" s="127"/>
      <c r="Q58" s="127"/>
      <c r="R58" s="127"/>
      <c r="S58" s="127"/>
      <c r="T58" s="127"/>
      <c r="U58" s="127"/>
      <c r="V58" s="127"/>
      <c r="W58" s="127"/>
      <c r="X58" s="127"/>
      <c r="Y58" s="127"/>
      <c r="Z58" s="127"/>
    </row>
    <row r="59" spans="1:26" ht="15" customHeight="1" x14ac:dyDescent="0.15">
      <c r="A59" s="22"/>
      <c r="B59" s="22"/>
      <c r="C59" s="127"/>
      <c r="D59" s="127"/>
      <c r="E59" s="127"/>
      <c r="F59" s="127"/>
      <c r="G59" s="127"/>
      <c r="H59" s="127"/>
      <c r="I59" s="58"/>
      <c r="J59" s="127"/>
      <c r="K59" s="127"/>
      <c r="L59" s="127"/>
      <c r="M59" s="127"/>
      <c r="N59" s="127"/>
      <c r="O59" s="127"/>
      <c r="P59" s="127"/>
      <c r="Q59" s="127"/>
      <c r="R59" s="127"/>
      <c r="S59" s="127"/>
      <c r="T59" s="127"/>
      <c r="U59" s="127"/>
      <c r="V59" s="127"/>
      <c r="W59" s="127"/>
      <c r="X59" s="127"/>
      <c r="Y59" s="127"/>
      <c r="Z59" s="127"/>
    </row>
    <row r="60" spans="1:26" ht="20.100000000000001" customHeight="1" x14ac:dyDescent="0.15">
      <c r="A60" s="22"/>
      <c r="B60" s="22"/>
      <c r="C60" s="228" t="s">
        <v>30</v>
      </c>
      <c r="D60" s="229"/>
      <c r="E60" s="229"/>
      <c r="F60" s="229"/>
      <c r="G60" s="229"/>
      <c r="H60" s="230"/>
      <c r="I60" s="59"/>
    </row>
    <row r="61" spans="1:26" ht="15" customHeight="1" x14ac:dyDescent="0.15">
      <c r="A61" s="22"/>
      <c r="B61" s="22"/>
      <c r="C61" s="35"/>
      <c r="D61" s="36"/>
      <c r="E61" s="36"/>
      <c r="F61" s="36"/>
      <c r="G61" s="36"/>
      <c r="H61" s="36"/>
      <c r="I61" s="37"/>
      <c r="J61" s="37"/>
      <c r="K61" s="37"/>
      <c r="L61" s="37"/>
      <c r="M61" s="37"/>
      <c r="N61" s="37"/>
      <c r="O61" s="37"/>
      <c r="P61" s="37"/>
      <c r="Q61" s="37"/>
      <c r="R61" s="37"/>
      <c r="S61" s="37"/>
      <c r="T61" s="37"/>
      <c r="U61" s="37"/>
      <c r="V61" s="37"/>
      <c r="W61" s="37"/>
      <c r="X61" s="37"/>
      <c r="Y61" s="37"/>
      <c r="Z61" s="38"/>
    </row>
    <row r="62" spans="1:26" ht="20.100000000000001" customHeight="1" x14ac:dyDescent="0.15">
      <c r="A62" s="22"/>
      <c r="B62" s="22"/>
      <c r="C62" s="35"/>
      <c r="D62" s="60" t="s">
        <v>31</v>
      </c>
      <c r="E62" s="60"/>
      <c r="F62" s="60"/>
      <c r="G62" s="60"/>
      <c r="H62" s="60"/>
      <c r="I62" s="60"/>
      <c r="J62" s="60"/>
      <c r="K62" s="60"/>
      <c r="L62" s="60"/>
      <c r="M62" s="60"/>
      <c r="N62" s="60"/>
      <c r="O62" s="60"/>
      <c r="P62" s="60"/>
      <c r="Q62" s="60"/>
      <c r="R62" s="60"/>
      <c r="S62" s="60"/>
      <c r="T62" s="60"/>
      <c r="U62" s="60"/>
      <c r="V62" s="60"/>
      <c r="W62" s="60"/>
      <c r="X62" s="60"/>
      <c r="Y62" s="60"/>
      <c r="Z62" s="42"/>
    </row>
    <row r="63" spans="1:26" ht="20.100000000000001" customHeight="1" x14ac:dyDescent="0.15">
      <c r="A63" s="22">
        <f>IF(AND($I63&lt;&gt;"しない", $I63&lt;&gt;"する"), 1001, 0)</f>
        <v>1001</v>
      </c>
      <c r="B63" s="22"/>
      <c r="C63" s="39"/>
      <c r="D63" s="40">
        <v>1</v>
      </c>
      <c r="E63" s="127" t="s">
        <v>32</v>
      </c>
      <c r="F63" s="127"/>
      <c r="G63" s="127"/>
      <c r="H63" s="127"/>
      <c r="I63" s="129"/>
      <c r="J63" s="129"/>
      <c r="K63" s="129"/>
      <c r="L63" s="129"/>
      <c r="M63" s="129"/>
      <c r="N63" s="127"/>
      <c r="O63" s="127"/>
      <c r="P63" s="127"/>
      <c r="Q63" s="127"/>
      <c r="R63" s="127"/>
      <c r="S63" s="127"/>
      <c r="T63" s="127"/>
      <c r="U63" s="127"/>
      <c r="V63" s="127"/>
      <c r="W63" s="127"/>
      <c r="X63" s="127"/>
      <c r="Y63" s="127"/>
      <c r="Z63" s="42"/>
    </row>
    <row r="64" spans="1:26" ht="20.100000000000001" customHeight="1" x14ac:dyDescent="0.15">
      <c r="A64" s="22"/>
      <c r="B64" s="22"/>
      <c r="C64" s="39"/>
      <c r="D64" s="127"/>
      <c r="E64" s="127"/>
      <c r="F64" s="127"/>
      <c r="G64" s="127"/>
      <c r="H64" s="127"/>
      <c r="I64" s="47"/>
      <c r="J64" s="43" t="s">
        <v>5</v>
      </c>
      <c r="K64" s="128"/>
      <c r="L64" s="128"/>
      <c r="M64" s="128"/>
      <c r="N64" s="128"/>
      <c r="O64" s="128"/>
      <c r="P64" s="128"/>
      <c r="Q64" s="128"/>
      <c r="R64" s="128"/>
      <c r="S64" s="128"/>
      <c r="T64" s="128"/>
      <c r="U64" s="128"/>
      <c r="V64" s="128"/>
      <c r="W64" s="128"/>
      <c r="X64" s="128"/>
      <c r="Y64" s="128"/>
      <c r="Z64" s="42"/>
    </row>
    <row r="65" spans="1:26" ht="20.100000000000001" hidden="1" customHeight="1" x14ac:dyDescent="0.15">
      <c r="A65" s="22"/>
      <c r="B65" s="22"/>
      <c r="C65" s="39"/>
      <c r="D65" s="127"/>
      <c r="E65" s="127"/>
      <c r="F65" s="127"/>
      <c r="G65" s="127"/>
      <c r="H65" s="127"/>
      <c r="I65" s="47"/>
      <c r="J65" s="128"/>
      <c r="K65" s="128"/>
      <c r="L65" s="128"/>
      <c r="M65" s="128"/>
      <c r="N65" s="128"/>
      <c r="O65" s="128"/>
      <c r="P65" s="128"/>
      <c r="Q65" s="128"/>
      <c r="R65" s="128"/>
      <c r="S65" s="128"/>
      <c r="T65" s="128"/>
      <c r="U65" s="128"/>
      <c r="V65" s="128"/>
      <c r="W65" s="128"/>
      <c r="X65" s="128"/>
      <c r="Y65" s="128"/>
      <c r="Z65" s="42"/>
    </row>
    <row r="66" spans="1:26" ht="20.100000000000001" hidden="1" customHeight="1" x14ac:dyDescent="0.15">
      <c r="A66" s="22"/>
      <c r="B66" s="22"/>
      <c r="C66" s="39"/>
      <c r="D66" s="127"/>
      <c r="E66" s="127"/>
      <c r="F66" s="127"/>
      <c r="G66" s="127"/>
      <c r="H66" s="127"/>
      <c r="I66" s="47"/>
      <c r="J66" s="128"/>
      <c r="K66" s="128"/>
      <c r="L66" s="128"/>
      <c r="M66" s="128"/>
      <c r="N66" s="128"/>
      <c r="O66" s="128"/>
      <c r="P66" s="128"/>
      <c r="Q66" s="128"/>
      <c r="R66" s="128"/>
      <c r="S66" s="128"/>
      <c r="T66" s="128"/>
      <c r="U66" s="128"/>
      <c r="V66" s="128"/>
      <c r="W66" s="128"/>
      <c r="X66" s="128"/>
      <c r="Y66" s="128"/>
      <c r="Z66" s="42"/>
    </row>
    <row r="67" spans="1:26" ht="20.100000000000001" hidden="1" customHeight="1" x14ac:dyDescent="0.15">
      <c r="A67" s="22"/>
      <c r="B67" s="22"/>
      <c r="C67" s="39"/>
      <c r="D67" s="127"/>
      <c r="E67" s="127"/>
      <c r="F67" s="127"/>
      <c r="G67" s="127"/>
      <c r="H67" s="127"/>
      <c r="I67" s="47"/>
      <c r="J67" s="128"/>
      <c r="K67" s="128"/>
      <c r="L67" s="128"/>
      <c r="M67" s="128"/>
      <c r="N67" s="128"/>
      <c r="O67" s="128"/>
      <c r="P67" s="128"/>
      <c r="Q67" s="128"/>
      <c r="R67" s="128"/>
      <c r="S67" s="128"/>
      <c r="T67" s="128"/>
      <c r="U67" s="128"/>
      <c r="V67" s="128"/>
      <c r="W67" s="128"/>
      <c r="X67" s="128"/>
      <c r="Y67" s="128"/>
      <c r="Z67" s="42"/>
    </row>
    <row r="68" spans="1:26" ht="20.100000000000001" hidden="1" customHeight="1" x14ac:dyDescent="0.15">
      <c r="A68" s="22"/>
      <c r="B68" s="22"/>
      <c r="C68" s="39"/>
      <c r="D68" s="127"/>
      <c r="E68" s="127"/>
      <c r="F68" s="127"/>
      <c r="G68" s="127"/>
      <c r="H68" s="127"/>
      <c r="I68" s="47"/>
      <c r="J68" s="128"/>
      <c r="K68" s="128"/>
      <c r="L68" s="128"/>
      <c r="M68" s="128"/>
      <c r="N68" s="128"/>
      <c r="O68" s="128"/>
      <c r="P68" s="128"/>
      <c r="Q68" s="128"/>
      <c r="R68" s="128"/>
      <c r="S68" s="128"/>
      <c r="T68" s="128"/>
      <c r="U68" s="128"/>
      <c r="V68" s="128"/>
      <c r="W68" s="128"/>
      <c r="X68" s="128"/>
      <c r="Y68" s="128"/>
      <c r="Z68" s="42"/>
    </row>
    <row r="69" spans="1:26" ht="20.100000000000001" customHeight="1" x14ac:dyDescent="0.15">
      <c r="A69" s="22">
        <f>IF(OR(AND($I63="する",TRIM($I69)=""),AND($I63="しない",NOT(ISBLANK($I69)))), 1001, 0)</f>
        <v>0</v>
      </c>
      <c r="B69" s="22"/>
      <c r="C69" s="39"/>
      <c r="D69" s="40">
        <v>2</v>
      </c>
      <c r="E69" s="18" t="s">
        <v>8</v>
      </c>
      <c r="I69" s="235"/>
      <c r="J69" s="236"/>
      <c r="K69" s="236"/>
      <c r="L69" s="236"/>
      <c r="M69" s="236"/>
      <c r="N69" s="127"/>
      <c r="O69" s="127"/>
      <c r="P69" s="127"/>
      <c r="Q69" s="127"/>
      <c r="R69" s="127"/>
      <c r="S69" s="127"/>
      <c r="T69" s="127"/>
      <c r="U69" s="127"/>
      <c r="V69" s="127"/>
      <c r="W69" s="127"/>
      <c r="X69" s="127"/>
      <c r="Y69" s="127"/>
      <c r="Z69" s="42"/>
    </row>
    <row r="70" spans="1:26" ht="20.100000000000001" customHeight="1" x14ac:dyDescent="0.15">
      <c r="A70" s="22"/>
      <c r="B70" s="22"/>
      <c r="C70" s="39"/>
      <c r="D70" s="40"/>
      <c r="E70" s="127"/>
      <c r="F70" s="127"/>
      <c r="G70" s="127"/>
      <c r="H70" s="127"/>
      <c r="I70" s="41"/>
      <c r="J70" s="43" t="s">
        <v>336</v>
      </c>
      <c r="K70" s="128"/>
      <c r="L70" s="128"/>
      <c r="M70" s="128"/>
      <c r="N70" s="128"/>
      <c r="O70" s="128"/>
      <c r="P70" s="128"/>
      <c r="Q70" s="128"/>
      <c r="R70" s="128"/>
      <c r="S70" s="128"/>
      <c r="T70" s="128"/>
      <c r="U70" s="128"/>
      <c r="V70" s="128"/>
      <c r="W70" s="128"/>
      <c r="X70" s="128"/>
      <c r="Y70" s="128"/>
      <c r="Z70" s="42"/>
    </row>
    <row r="71" spans="1:26" ht="20.100000000000001" customHeight="1" x14ac:dyDescent="0.15">
      <c r="A71" s="22">
        <f>IF(OR(AND($I63="する",AND($I71&lt;&gt;"", OR(ISERROR(FIND("@"&amp;LEFT($I71,3)&amp;"@", 都道府県3))=FALSE, ISERROR(FIND("@"&amp;LEFT($I71,4)&amp;"@",都道府県4))=FALSE))=FALSE),AND($I63="しない",NOT(ISBLANK($I71)))), 1001, 0)</f>
        <v>0</v>
      </c>
      <c r="B71" s="22"/>
      <c r="C71" s="39"/>
      <c r="D71" s="40">
        <v>3</v>
      </c>
      <c r="E71" s="18" t="s">
        <v>9</v>
      </c>
      <c r="I71" s="237"/>
      <c r="J71" s="237"/>
      <c r="K71" s="237"/>
      <c r="L71" s="237"/>
      <c r="M71" s="237"/>
      <c r="N71" s="237"/>
      <c r="O71" s="237"/>
      <c r="P71" s="237"/>
      <c r="Q71" s="238"/>
      <c r="R71" s="237"/>
      <c r="S71" s="237"/>
      <c r="T71" s="237"/>
      <c r="U71" s="237"/>
      <c r="V71" s="237"/>
      <c r="W71" s="237"/>
      <c r="X71" s="237"/>
      <c r="Y71" s="237"/>
      <c r="Z71" s="42"/>
    </row>
    <row r="72" spans="1:26" ht="20.100000000000001" customHeight="1" x14ac:dyDescent="0.15">
      <c r="A72" s="22"/>
      <c r="B72" s="22"/>
      <c r="C72" s="39"/>
      <c r="D72" s="40"/>
      <c r="E72" s="127"/>
      <c r="F72" s="127"/>
      <c r="G72" s="127"/>
      <c r="H72" s="127"/>
      <c r="I72" s="41"/>
      <c r="J72" s="43" t="s">
        <v>10</v>
      </c>
      <c r="K72" s="128"/>
      <c r="L72" s="128"/>
      <c r="M72" s="128"/>
      <c r="N72" s="128"/>
      <c r="O72" s="128"/>
      <c r="P72" s="128"/>
      <c r="Q72" s="128"/>
      <c r="R72" s="128"/>
      <c r="S72" s="128"/>
      <c r="T72" s="128"/>
      <c r="U72" s="128"/>
      <c r="V72" s="128"/>
      <c r="W72" s="128"/>
      <c r="X72" s="128"/>
      <c r="Y72" s="128"/>
      <c r="Z72" s="42"/>
    </row>
    <row r="73" spans="1:26" ht="20.100000000000001" customHeight="1" x14ac:dyDescent="0.15">
      <c r="A73" s="22">
        <f>IF(OR(AND($I63="する",TRIM($I73)=""),AND($I63="しない",NOT(ISBLANK($I73)))), 1001, 0)</f>
        <v>0</v>
      </c>
      <c r="B73" s="22"/>
      <c r="C73" s="39"/>
      <c r="D73" s="40">
        <v>4</v>
      </c>
      <c r="E73" s="18" t="s">
        <v>11</v>
      </c>
      <c r="I73" s="129"/>
      <c r="J73" s="129"/>
      <c r="K73" s="129"/>
      <c r="L73" s="129"/>
      <c r="M73" s="129"/>
      <c r="N73" s="129"/>
      <c r="O73" s="129"/>
      <c r="P73" s="129"/>
      <c r="Q73" s="234"/>
      <c r="R73" s="129"/>
      <c r="S73" s="129"/>
      <c r="T73" s="129"/>
      <c r="U73" s="129"/>
      <c r="V73" s="129"/>
      <c r="W73" s="129"/>
      <c r="X73" s="129"/>
      <c r="Y73" s="129"/>
      <c r="Z73" s="42"/>
    </row>
    <row r="74" spans="1:26" ht="30" customHeight="1" x14ac:dyDescent="0.15">
      <c r="A74" s="22"/>
      <c r="B74" s="22"/>
      <c r="C74" s="44"/>
      <c r="D74" s="127"/>
      <c r="I74" s="41"/>
      <c r="J74" s="242" t="s">
        <v>325</v>
      </c>
      <c r="K74" s="242"/>
      <c r="L74" s="242"/>
      <c r="M74" s="242"/>
      <c r="N74" s="242"/>
      <c r="O74" s="242"/>
      <c r="P74" s="242"/>
      <c r="Q74" s="242"/>
      <c r="R74" s="242"/>
      <c r="S74" s="242"/>
      <c r="T74" s="242"/>
      <c r="U74" s="242"/>
      <c r="V74" s="242"/>
      <c r="W74" s="242"/>
      <c r="X74" s="242"/>
      <c r="Y74" s="242"/>
      <c r="Z74" s="42"/>
    </row>
    <row r="75" spans="1:26" ht="20.100000000000001" customHeight="1" x14ac:dyDescent="0.15">
      <c r="A75" s="22">
        <f>IF(OR(AND($I63="する",TRIM($I75)=""),AND($I63="しない",NOT(ISBLANK($I75)))), 1001, 0)</f>
        <v>0</v>
      </c>
      <c r="B75" s="22"/>
      <c r="C75" s="39"/>
      <c r="D75" s="40">
        <v>5</v>
      </c>
      <c r="E75" s="18" t="s">
        <v>13</v>
      </c>
      <c r="I75" s="129"/>
      <c r="J75" s="129"/>
      <c r="K75" s="129"/>
      <c r="L75" s="129"/>
      <c r="M75" s="129"/>
      <c r="N75" s="129"/>
      <c r="O75" s="129"/>
      <c r="P75" s="129"/>
      <c r="Q75" s="129"/>
      <c r="R75" s="129"/>
      <c r="S75" s="129"/>
      <c r="T75" s="129"/>
      <c r="U75" s="129"/>
      <c r="V75" s="129"/>
      <c r="W75" s="129"/>
      <c r="X75" s="129"/>
      <c r="Y75" s="129"/>
      <c r="Z75" s="42"/>
    </row>
    <row r="76" spans="1:26" ht="30" customHeight="1" x14ac:dyDescent="0.15">
      <c r="A76" s="22"/>
      <c r="B76" s="22"/>
      <c r="C76" s="44"/>
      <c r="D76" s="127"/>
      <c r="E76" s="127"/>
      <c r="F76" s="127"/>
      <c r="G76" s="127"/>
      <c r="H76" s="127"/>
      <c r="I76" s="41"/>
      <c r="J76" s="242" t="s">
        <v>326</v>
      </c>
      <c r="K76" s="242"/>
      <c r="L76" s="242"/>
      <c r="M76" s="242"/>
      <c r="N76" s="242"/>
      <c r="O76" s="242"/>
      <c r="P76" s="242"/>
      <c r="Q76" s="242"/>
      <c r="R76" s="242"/>
      <c r="S76" s="242"/>
      <c r="T76" s="242"/>
      <c r="U76" s="242"/>
      <c r="V76" s="242"/>
      <c r="W76" s="242"/>
      <c r="X76" s="242"/>
      <c r="Y76" s="242"/>
      <c r="Z76" s="42"/>
    </row>
    <row r="77" spans="1:26" ht="20.100000000000001" customHeight="1" x14ac:dyDescent="0.15">
      <c r="A77" s="22">
        <f>IF(OR(AND($I63="する",TRIM($I77)=""),AND($I63="しない",NOT(ISBLANK($I77)))), 1001, 0)</f>
        <v>0</v>
      </c>
      <c r="B77" s="22"/>
      <c r="C77" s="39"/>
      <c r="D77" s="40">
        <v>6</v>
      </c>
      <c r="E77" s="18" t="s">
        <v>33</v>
      </c>
      <c r="I77" s="129"/>
      <c r="J77" s="129"/>
      <c r="K77" s="129"/>
      <c r="L77" s="129"/>
      <c r="M77" s="129"/>
      <c r="N77" s="129"/>
      <c r="O77" s="129"/>
      <c r="P77" s="129"/>
      <c r="Q77" s="129"/>
      <c r="R77" s="129"/>
      <c r="S77" s="129"/>
      <c r="T77" s="129"/>
      <c r="U77" s="129"/>
      <c r="V77" s="129"/>
      <c r="W77" s="129"/>
      <c r="X77" s="129"/>
      <c r="Y77" s="129"/>
      <c r="Z77" s="42"/>
    </row>
    <row r="78" spans="1:26" ht="20.100000000000001" customHeight="1" x14ac:dyDescent="0.15">
      <c r="A78" s="22"/>
      <c r="B78" s="22"/>
      <c r="C78" s="44"/>
      <c r="D78" s="127"/>
      <c r="E78" s="127"/>
      <c r="F78" s="127"/>
      <c r="G78" s="127"/>
      <c r="H78" s="127"/>
      <c r="I78" s="41"/>
      <c r="J78" s="50" t="s">
        <v>34</v>
      </c>
      <c r="K78" s="128"/>
      <c r="L78" s="128"/>
      <c r="M78" s="128"/>
      <c r="N78" s="128"/>
      <c r="O78" s="128"/>
      <c r="P78" s="128"/>
      <c r="Q78" s="128"/>
      <c r="R78" s="128"/>
      <c r="S78" s="128"/>
      <c r="T78" s="128"/>
      <c r="U78" s="128"/>
      <c r="V78" s="128"/>
      <c r="W78" s="128"/>
      <c r="X78" s="128"/>
      <c r="Y78" s="128"/>
      <c r="Z78" s="42"/>
    </row>
    <row r="79" spans="1:26" ht="20.100000000000001" customHeight="1" x14ac:dyDescent="0.15">
      <c r="A79" s="22">
        <f>IF(OR(AND($I63="する",OR(TRIM($I79)="", NOT(OR(IFERROR(SEARCH(" ",$I79),0)&gt;0, IFERROR(SEARCH("　",$I79),0)&gt;0)))),AND($I63="しない",NOT(ISBLANK($I79)))), 1001, 0)</f>
        <v>0</v>
      </c>
      <c r="B79" s="22"/>
      <c r="C79" s="39"/>
      <c r="D79" s="40">
        <v>7</v>
      </c>
      <c r="E79" s="18" t="s">
        <v>35</v>
      </c>
      <c r="I79" s="129"/>
      <c r="J79" s="129"/>
      <c r="K79" s="129"/>
      <c r="L79" s="129"/>
      <c r="M79" s="129"/>
      <c r="N79" s="129"/>
      <c r="O79" s="129"/>
      <c r="P79" s="129"/>
      <c r="Q79" s="129"/>
      <c r="R79" s="129"/>
      <c r="S79" s="129"/>
      <c r="T79" s="129"/>
      <c r="U79" s="129"/>
      <c r="V79" s="129"/>
      <c r="W79" s="129"/>
      <c r="X79" s="129"/>
      <c r="Y79" s="129"/>
      <c r="Z79" s="42"/>
    </row>
    <row r="80" spans="1:26" ht="20.100000000000001" customHeight="1" x14ac:dyDescent="0.15">
      <c r="A80" s="22"/>
      <c r="B80" s="22"/>
      <c r="C80" s="44"/>
      <c r="D80" s="127"/>
      <c r="E80" s="61" t="s">
        <v>36</v>
      </c>
      <c r="F80" s="127"/>
      <c r="G80" s="127"/>
      <c r="H80" s="127"/>
      <c r="I80" s="47" t="s">
        <v>18</v>
      </c>
      <c r="J80" s="43" t="s">
        <v>19</v>
      </c>
      <c r="K80" s="43"/>
      <c r="L80" s="43"/>
      <c r="M80" s="43"/>
      <c r="N80" s="43"/>
      <c r="O80" s="43"/>
      <c r="P80" s="43"/>
      <c r="Q80" s="43"/>
      <c r="R80" s="43"/>
      <c r="S80" s="43"/>
      <c r="T80" s="43"/>
      <c r="U80" s="43"/>
      <c r="V80" s="43"/>
      <c r="W80" s="43"/>
      <c r="X80" s="43"/>
      <c r="Y80" s="43"/>
      <c r="Z80" s="42"/>
    </row>
    <row r="81" spans="1:27" ht="20.100000000000001" customHeight="1" x14ac:dyDescent="0.15">
      <c r="A81" s="22">
        <f>IF(OR(AND($I63="する",OR(TRIM($I81)="", NOT(OR(IFERROR(SEARCH(" ",$I81),0)&gt;0, IFERROR(SEARCH("　",$I81),0)&gt;0)))),AND($I63="しない",NOT(ISBLANK($I81)))), 1001, 0)</f>
        <v>0</v>
      </c>
      <c r="B81" s="22"/>
      <c r="C81" s="39"/>
      <c r="D81" s="40">
        <v>8</v>
      </c>
      <c r="E81" s="18" t="s">
        <v>35</v>
      </c>
      <c r="I81" s="129"/>
      <c r="J81" s="129"/>
      <c r="K81" s="129"/>
      <c r="L81" s="129"/>
      <c r="M81" s="129"/>
      <c r="N81" s="129"/>
      <c r="O81" s="129"/>
      <c r="P81" s="129"/>
      <c r="Q81" s="129"/>
      <c r="R81" s="129"/>
      <c r="S81" s="129"/>
      <c r="T81" s="129"/>
      <c r="U81" s="129"/>
      <c r="V81" s="129"/>
      <c r="W81" s="129"/>
      <c r="X81" s="129"/>
      <c r="Y81" s="129"/>
      <c r="Z81" s="42"/>
    </row>
    <row r="82" spans="1:27" ht="20.100000000000001" customHeight="1" x14ac:dyDescent="0.15">
      <c r="A82" s="22"/>
      <c r="B82" s="22"/>
      <c r="C82" s="44"/>
      <c r="D82" s="127"/>
      <c r="E82" s="127"/>
      <c r="F82" s="127"/>
      <c r="G82" s="127"/>
      <c r="H82" s="127"/>
      <c r="I82" s="47" t="s">
        <v>18</v>
      </c>
      <c r="J82" s="43" t="s">
        <v>21</v>
      </c>
      <c r="K82" s="43"/>
      <c r="L82" s="43"/>
      <c r="M82" s="43"/>
      <c r="N82" s="43"/>
      <c r="O82" s="43"/>
      <c r="P82" s="43"/>
      <c r="Q82" s="43"/>
      <c r="R82" s="43"/>
      <c r="S82" s="43"/>
      <c r="T82" s="43"/>
      <c r="U82" s="43"/>
      <c r="V82" s="43"/>
      <c r="W82" s="43"/>
      <c r="X82" s="43"/>
      <c r="Y82" s="43"/>
      <c r="Z82" s="42"/>
    </row>
    <row r="83" spans="1:27" ht="20.100000000000001" customHeight="1" x14ac:dyDescent="0.15">
      <c r="A83" s="22">
        <f>IF(OR(AND($I63="する",NOT(AND(TRIM($I83)&lt;&gt;"",ISNUMBER(VALUE(SUBSTITUTE($I83,"-",""))),IFERROR(SEARCH("-",$I83),0)&gt;0))), AND($I63="しない",NOT(ISBLANK($I83)))), 1001, 0)</f>
        <v>0</v>
      </c>
      <c r="B83" s="22"/>
      <c r="C83" s="39"/>
      <c r="D83" s="40">
        <v>9</v>
      </c>
      <c r="E83" s="18" t="s">
        <v>22</v>
      </c>
      <c r="I83" s="129"/>
      <c r="J83" s="129"/>
      <c r="K83" s="129"/>
      <c r="L83" s="129"/>
      <c r="M83" s="129"/>
      <c r="O83" s="48" t="s">
        <v>23</v>
      </c>
      <c r="P83" s="126"/>
      <c r="Q83" s="18" t="s">
        <v>24</v>
      </c>
      <c r="Y83" s="128"/>
      <c r="Z83" s="42"/>
    </row>
    <row r="84" spans="1:27" ht="20.100000000000001" customHeight="1" x14ac:dyDescent="0.15">
      <c r="A84" s="22">
        <f>IF(AND($I63="しない",NOT(ISBLANK($P83))), 1001, 0)</f>
        <v>0</v>
      </c>
      <c r="B84" s="22"/>
      <c r="C84" s="44"/>
      <c r="D84" s="127"/>
      <c r="E84" s="127"/>
      <c r="F84" s="127"/>
      <c r="G84" s="127"/>
      <c r="H84" s="127"/>
      <c r="I84" s="41"/>
      <c r="J84" s="43" t="s">
        <v>25</v>
      </c>
      <c r="K84" s="128"/>
      <c r="L84" s="128"/>
      <c r="M84" s="128"/>
      <c r="N84" s="128"/>
      <c r="O84" s="128"/>
      <c r="P84" s="128"/>
      <c r="Q84" s="128"/>
      <c r="R84" s="128"/>
      <c r="S84" s="128"/>
      <c r="T84" s="128"/>
      <c r="U84" s="128"/>
      <c r="V84" s="128"/>
      <c r="W84" s="128"/>
      <c r="X84" s="128"/>
      <c r="Y84" s="128"/>
      <c r="Z84" s="42"/>
    </row>
    <row r="85" spans="1:27" ht="20.100000000000001" customHeight="1" x14ac:dyDescent="0.15">
      <c r="A85" s="22">
        <f>IF(OR(AND($I63="する",AND(TRIM($I85)&lt;&gt;"",NOT(AND(ISNUMBER(VALUE(SUBSTITUTE($I85,"-",""))),IFERROR(SEARCH("-",$I85),0)&gt;0)))), AND($I63="しない",NOT(ISBLANK($I85)))), 1001, 0)</f>
        <v>0</v>
      </c>
      <c r="B85" s="22"/>
      <c r="C85" s="39"/>
      <c r="D85" s="40">
        <v>10</v>
      </c>
      <c r="E85" s="18" t="s">
        <v>26</v>
      </c>
      <c r="I85" s="129"/>
      <c r="J85" s="129"/>
      <c r="K85" s="129"/>
      <c r="L85" s="129"/>
      <c r="M85" s="129"/>
      <c r="N85" s="128"/>
      <c r="O85" s="128"/>
      <c r="P85" s="128"/>
      <c r="Q85" s="128"/>
      <c r="R85" s="128"/>
      <c r="S85" s="128"/>
      <c r="T85" s="128"/>
      <c r="U85" s="128"/>
      <c r="V85" s="128"/>
      <c r="W85" s="128"/>
      <c r="X85" s="128"/>
      <c r="Y85" s="128"/>
      <c r="Z85" s="42"/>
    </row>
    <row r="86" spans="1:27" ht="20.100000000000001" customHeight="1" x14ac:dyDescent="0.15">
      <c r="A86" s="22"/>
      <c r="B86" s="22"/>
      <c r="C86" s="44"/>
      <c r="D86" s="127"/>
      <c r="E86" s="127"/>
      <c r="F86" s="127"/>
      <c r="G86" s="127"/>
      <c r="H86" s="127"/>
      <c r="I86" s="41"/>
      <c r="J86" s="43" t="s">
        <v>25</v>
      </c>
      <c r="K86" s="128"/>
      <c r="L86" s="128"/>
      <c r="M86" s="128"/>
      <c r="N86" s="128"/>
      <c r="O86" s="128"/>
      <c r="P86" s="128"/>
      <c r="Q86" s="128"/>
      <c r="R86" s="128"/>
      <c r="S86" s="128"/>
      <c r="T86" s="128"/>
      <c r="U86" s="128"/>
      <c r="V86" s="128"/>
      <c r="W86" s="128"/>
      <c r="X86" s="128"/>
      <c r="Y86" s="128"/>
      <c r="Z86" s="42"/>
    </row>
    <row r="87" spans="1:27" ht="20.100000000000001" customHeight="1" x14ac:dyDescent="0.15">
      <c r="A87" s="22">
        <f>IF(OR(AND($I63="する",NOT(AND(TRIM($I87)&lt;&gt;"", IFERROR(SEARCH("@",$I87),0)&gt;0))), AND($I63="しない",NOT(ISBLANK($I87)))), 1001, 0)</f>
        <v>0</v>
      </c>
      <c r="B87" s="22"/>
      <c r="C87" s="44"/>
      <c r="D87" s="40">
        <v>11</v>
      </c>
      <c r="E87" s="18" t="s">
        <v>27</v>
      </c>
      <c r="I87" s="129"/>
      <c r="J87" s="129"/>
      <c r="K87" s="129"/>
      <c r="L87" s="129"/>
      <c r="M87" s="129"/>
      <c r="N87" s="129"/>
      <c r="O87" s="129"/>
      <c r="P87" s="129"/>
      <c r="Q87" s="225"/>
      <c r="R87" s="129"/>
      <c r="S87" s="129"/>
      <c r="T87" s="129"/>
      <c r="U87" s="129"/>
      <c r="V87" s="129"/>
      <c r="W87" s="129"/>
      <c r="X87" s="129"/>
      <c r="Y87" s="129"/>
      <c r="Z87" s="42"/>
    </row>
    <row r="88" spans="1:27" ht="30" customHeight="1" x14ac:dyDescent="0.15">
      <c r="A88" s="22"/>
      <c r="B88" s="22"/>
      <c r="C88" s="44"/>
      <c r="D88" s="40"/>
      <c r="I88" s="41"/>
      <c r="J88" s="241" t="s">
        <v>340</v>
      </c>
      <c r="K88" s="241"/>
      <c r="L88" s="241"/>
      <c r="M88" s="241"/>
      <c r="N88" s="241"/>
      <c r="O88" s="241"/>
      <c r="P88" s="241"/>
      <c r="Q88" s="241"/>
      <c r="R88" s="241"/>
      <c r="S88" s="241"/>
      <c r="T88" s="241"/>
      <c r="U88" s="241"/>
      <c r="V88" s="241"/>
      <c r="W88" s="241"/>
      <c r="X88" s="241"/>
      <c r="Y88" s="241"/>
      <c r="Z88" s="127"/>
      <c r="AA88" s="49"/>
    </row>
    <row r="89" spans="1:27" ht="20.100000000000001" customHeight="1" x14ac:dyDescent="0.15">
      <c r="A89" s="22"/>
      <c r="B89" s="22"/>
      <c r="C89" s="52"/>
      <c r="D89" s="53"/>
      <c r="E89" s="53"/>
      <c r="F89" s="53"/>
      <c r="G89" s="53"/>
      <c r="H89" s="53"/>
      <c r="I89" s="62"/>
      <c r="J89" s="63"/>
      <c r="K89" s="64"/>
      <c r="L89" s="63"/>
      <c r="M89" s="63"/>
      <c r="N89" s="63"/>
      <c r="O89" s="63"/>
      <c r="P89" s="63"/>
      <c r="Q89" s="65"/>
      <c r="R89" s="63"/>
      <c r="S89" s="63"/>
      <c r="T89" s="63"/>
      <c r="U89" s="63"/>
      <c r="V89" s="63"/>
      <c r="W89" s="63"/>
      <c r="X89" s="63"/>
      <c r="Y89" s="63"/>
      <c r="Z89" s="53"/>
      <c r="AA89" s="49"/>
    </row>
    <row r="90" spans="1:27" ht="20.100000000000001" customHeight="1" x14ac:dyDescent="0.15">
      <c r="A90" s="22"/>
      <c r="B90" s="22"/>
      <c r="C90" s="127"/>
      <c r="D90" s="127"/>
      <c r="E90" s="127"/>
      <c r="F90" s="127"/>
      <c r="G90" s="127"/>
      <c r="H90" s="127"/>
      <c r="I90" s="57"/>
      <c r="J90" s="127"/>
      <c r="K90" s="66"/>
      <c r="L90" s="127"/>
      <c r="M90" s="127"/>
      <c r="N90" s="127"/>
      <c r="O90" s="127"/>
      <c r="P90" s="127"/>
      <c r="Q90" s="127"/>
      <c r="R90" s="127"/>
      <c r="S90" s="127"/>
      <c r="T90" s="127"/>
      <c r="U90" s="127"/>
      <c r="V90" s="127"/>
      <c r="W90" s="127"/>
      <c r="X90" s="127"/>
      <c r="Y90" s="127"/>
      <c r="Z90" s="127"/>
    </row>
    <row r="91" spans="1:27" ht="15.75" hidden="1" customHeight="1" x14ac:dyDescent="0.15">
      <c r="A91" s="22"/>
      <c r="B91" s="22"/>
      <c r="C91" s="127"/>
      <c r="D91" s="127"/>
      <c r="E91" s="127"/>
      <c r="F91" s="127"/>
      <c r="G91" s="127"/>
      <c r="H91" s="127"/>
      <c r="I91" s="57"/>
      <c r="J91" s="127"/>
      <c r="K91" s="66"/>
      <c r="L91" s="127"/>
      <c r="M91" s="127"/>
      <c r="N91" s="127"/>
      <c r="O91" s="127"/>
      <c r="P91" s="127"/>
      <c r="Q91" s="127"/>
      <c r="R91" s="127"/>
      <c r="S91" s="127"/>
      <c r="T91" s="127"/>
      <c r="U91" s="127"/>
      <c r="V91" s="127"/>
      <c r="W91" s="127"/>
      <c r="X91" s="127"/>
      <c r="Y91" s="127"/>
      <c r="Z91" s="127"/>
    </row>
    <row r="92" spans="1:27" ht="15.75" hidden="1" customHeight="1" x14ac:dyDescent="0.15">
      <c r="A92" s="22"/>
      <c r="B92" s="22"/>
      <c r="C92" s="127"/>
      <c r="D92" s="127"/>
      <c r="E92" s="127"/>
      <c r="F92" s="127"/>
      <c r="G92" s="127"/>
      <c r="H92" s="127"/>
      <c r="I92" s="57"/>
      <c r="J92" s="127"/>
      <c r="K92" s="66"/>
      <c r="L92" s="127"/>
      <c r="M92" s="127"/>
      <c r="N92" s="127"/>
      <c r="O92" s="127"/>
      <c r="P92" s="127"/>
      <c r="Q92" s="127"/>
      <c r="R92" s="127"/>
      <c r="S92" s="127"/>
      <c r="T92" s="127"/>
      <c r="U92" s="127"/>
      <c r="V92" s="127"/>
      <c r="W92" s="127"/>
      <c r="X92" s="127"/>
      <c r="Y92" s="127"/>
      <c r="Z92" s="127"/>
    </row>
    <row r="93" spans="1:27" ht="15.75" hidden="1" customHeight="1" x14ac:dyDescent="0.15">
      <c r="A93" s="22"/>
      <c r="B93" s="22"/>
      <c r="C93" s="127"/>
      <c r="D93" s="127"/>
      <c r="E93" s="127"/>
      <c r="F93" s="127"/>
      <c r="G93" s="127"/>
      <c r="H93" s="127"/>
      <c r="I93" s="57"/>
      <c r="J93" s="127"/>
      <c r="K93" s="66"/>
      <c r="L93" s="127"/>
      <c r="M93" s="127"/>
      <c r="N93" s="127"/>
      <c r="O93" s="127"/>
      <c r="P93" s="127"/>
      <c r="Q93" s="127"/>
      <c r="R93" s="127"/>
      <c r="S93" s="127"/>
      <c r="T93" s="127"/>
      <c r="U93" s="127"/>
      <c r="V93" s="127"/>
      <c r="W93" s="127"/>
      <c r="X93" s="127"/>
      <c r="Y93" s="127"/>
      <c r="Z93" s="127"/>
    </row>
    <row r="94" spans="1:27" ht="15.75" hidden="1" customHeight="1" x14ac:dyDescent="0.15">
      <c r="A94" s="22"/>
      <c r="B94" s="22"/>
      <c r="C94" s="127"/>
      <c r="D94" s="127"/>
      <c r="E94" s="127"/>
      <c r="F94" s="127"/>
      <c r="G94" s="127"/>
      <c r="H94" s="127"/>
      <c r="I94" s="57"/>
      <c r="J94" s="127"/>
      <c r="K94" s="66"/>
      <c r="L94" s="127"/>
      <c r="M94" s="127"/>
      <c r="N94" s="127"/>
      <c r="O94" s="127"/>
      <c r="P94" s="127"/>
      <c r="Q94" s="127"/>
      <c r="R94" s="127"/>
      <c r="S94" s="127"/>
      <c r="T94" s="127"/>
      <c r="U94" s="127"/>
      <c r="V94" s="127"/>
      <c r="W94" s="127"/>
      <c r="X94" s="127"/>
      <c r="Y94" s="127"/>
      <c r="Z94" s="127"/>
    </row>
    <row r="95" spans="1:27" ht="15.75" hidden="1" customHeight="1" x14ac:dyDescent="0.15">
      <c r="A95" s="22"/>
      <c r="B95" s="22"/>
      <c r="C95" s="127"/>
      <c r="D95" s="127"/>
      <c r="E95" s="127"/>
      <c r="F95" s="127"/>
      <c r="G95" s="127"/>
      <c r="H95" s="127"/>
      <c r="I95" s="57"/>
      <c r="J95" s="127"/>
      <c r="K95" s="66"/>
      <c r="L95" s="127"/>
      <c r="M95" s="127"/>
      <c r="N95" s="127"/>
      <c r="O95" s="127"/>
      <c r="P95" s="127"/>
      <c r="Q95" s="127"/>
      <c r="R95" s="127"/>
      <c r="S95" s="127"/>
      <c r="T95" s="127"/>
      <c r="U95" s="127"/>
      <c r="V95" s="127"/>
      <c r="W95" s="127"/>
      <c r="X95" s="127"/>
      <c r="Y95" s="127"/>
      <c r="Z95" s="127"/>
    </row>
    <row r="96" spans="1:27" ht="15.75" hidden="1" customHeight="1" x14ac:dyDescent="0.15">
      <c r="A96" s="22"/>
      <c r="B96" s="22"/>
      <c r="C96" s="127"/>
      <c r="D96" s="127"/>
      <c r="E96" s="127"/>
      <c r="F96" s="127"/>
      <c r="G96" s="127"/>
      <c r="H96" s="127"/>
      <c r="I96" s="57"/>
      <c r="J96" s="127"/>
      <c r="K96" s="66"/>
      <c r="L96" s="127"/>
      <c r="M96" s="127"/>
      <c r="N96" s="127"/>
      <c r="O96" s="127"/>
      <c r="P96" s="127"/>
      <c r="Q96" s="127"/>
      <c r="R96" s="127"/>
      <c r="S96" s="127"/>
      <c r="T96" s="127"/>
      <c r="U96" s="127"/>
      <c r="V96" s="127"/>
      <c r="W96" s="127"/>
      <c r="X96" s="127"/>
      <c r="Y96" s="127"/>
      <c r="Z96" s="127"/>
    </row>
    <row r="97" spans="1:26" ht="15.75" hidden="1" customHeight="1" x14ac:dyDescent="0.15">
      <c r="A97" s="22"/>
      <c r="B97" s="22"/>
      <c r="C97" s="127"/>
      <c r="D97" s="127"/>
      <c r="E97" s="127"/>
      <c r="F97" s="127"/>
      <c r="G97" s="127"/>
      <c r="H97" s="127"/>
      <c r="I97" s="57"/>
      <c r="J97" s="127"/>
      <c r="K97" s="66"/>
      <c r="L97" s="127"/>
      <c r="M97" s="127"/>
      <c r="N97" s="127"/>
      <c r="O97" s="127"/>
      <c r="P97" s="127"/>
      <c r="Q97" s="127"/>
      <c r="R97" s="127"/>
      <c r="S97" s="127"/>
      <c r="T97" s="127"/>
      <c r="U97" s="127"/>
      <c r="V97" s="127"/>
      <c r="W97" s="127"/>
      <c r="X97" s="127"/>
      <c r="Y97" s="127"/>
      <c r="Z97" s="127"/>
    </row>
    <row r="98" spans="1:26" ht="15.75" hidden="1" customHeight="1" x14ac:dyDescent="0.15">
      <c r="A98" s="22"/>
      <c r="B98" s="22"/>
      <c r="C98" s="127"/>
      <c r="D98" s="127"/>
      <c r="E98" s="127"/>
      <c r="F98" s="127"/>
      <c r="G98" s="127"/>
      <c r="H98" s="127"/>
      <c r="I98" s="57"/>
      <c r="J98" s="127"/>
      <c r="K98" s="66"/>
      <c r="L98" s="127"/>
      <c r="M98" s="127"/>
      <c r="N98" s="127"/>
      <c r="O98" s="127"/>
      <c r="P98" s="127"/>
      <c r="Q98" s="127"/>
      <c r="R98" s="127"/>
      <c r="S98" s="127"/>
      <c r="T98" s="127"/>
      <c r="U98" s="127"/>
      <c r="V98" s="127"/>
      <c r="W98" s="127"/>
      <c r="X98" s="127"/>
      <c r="Y98" s="127"/>
      <c r="Z98" s="127"/>
    </row>
    <row r="99" spans="1:26" ht="15.75" hidden="1" customHeight="1" x14ac:dyDescent="0.15">
      <c r="A99" s="22"/>
      <c r="B99" s="22"/>
      <c r="C99" s="127"/>
      <c r="D99" s="127"/>
      <c r="E99" s="127"/>
      <c r="F99" s="127"/>
      <c r="G99" s="127"/>
      <c r="H99" s="127"/>
      <c r="I99" s="57"/>
      <c r="J99" s="127"/>
      <c r="K99" s="66"/>
      <c r="L99" s="127"/>
      <c r="M99" s="127"/>
      <c r="N99" s="127"/>
      <c r="O99" s="127"/>
      <c r="P99" s="127"/>
      <c r="Q99" s="127"/>
      <c r="R99" s="127"/>
      <c r="S99" s="127"/>
      <c r="T99" s="127"/>
      <c r="U99" s="127"/>
      <c r="V99" s="127"/>
      <c r="W99" s="127"/>
      <c r="X99" s="127"/>
      <c r="Y99" s="127"/>
      <c r="Z99" s="127"/>
    </row>
    <row r="100" spans="1:26" ht="15.75" hidden="1" customHeight="1" x14ac:dyDescent="0.15">
      <c r="A100" s="22"/>
      <c r="B100" s="22"/>
      <c r="C100" s="127"/>
      <c r="D100" s="127"/>
      <c r="E100" s="127"/>
      <c r="F100" s="127"/>
      <c r="G100" s="127"/>
      <c r="H100" s="127"/>
      <c r="I100" s="57"/>
      <c r="J100" s="127"/>
      <c r="K100" s="66"/>
      <c r="L100" s="127"/>
      <c r="M100" s="127"/>
      <c r="N100" s="127"/>
      <c r="O100" s="127"/>
      <c r="P100" s="127"/>
      <c r="Q100" s="127"/>
      <c r="R100" s="127"/>
      <c r="S100" s="127"/>
      <c r="T100" s="127"/>
      <c r="U100" s="127"/>
      <c r="V100" s="127"/>
      <c r="W100" s="127"/>
      <c r="X100" s="127"/>
      <c r="Y100" s="127"/>
      <c r="Z100" s="127"/>
    </row>
    <row r="101" spans="1:26" ht="15.75" hidden="1" customHeight="1" x14ac:dyDescent="0.15">
      <c r="A101" s="22"/>
      <c r="B101" s="22"/>
      <c r="C101" s="127"/>
      <c r="D101" s="127"/>
      <c r="E101" s="127"/>
      <c r="F101" s="127"/>
      <c r="G101" s="127"/>
      <c r="H101" s="127"/>
      <c r="I101" s="57"/>
      <c r="J101" s="127"/>
      <c r="K101" s="66"/>
      <c r="L101" s="127"/>
      <c r="M101" s="127"/>
      <c r="N101" s="127"/>
      <c r="O101" s="127"/>
      <c r="P101" s="127"/>
      <c r="Q101" s="127"/>
      <c r="R101" s="127"/>
      <c r="S101" s="127"/>
      <c r="T101" s="127"/>
      <c r="U101" s="127"/>
      <c r="V101" s="127"/>
      <c r="W101" s="127"/>
      <c r="X101" s="127"/>
      <c r="Y101" s="127"/>
      <c r="Z101" s="127"/>
    </row>
    <row r="102" spans="1:26" ht="15.75" hidden="1" customHeight="1" x14ac:dyDescent="0.15">
      <c r="A102" s="22"/>
      <c r="B102" s="22"/>
      <c r="C102" s="127"/>
      <c r="D102" s="127"/>
      <c r="E102" s="127"/>
      <c r="F102" s="127"/>
      <c r="G102" s="127"/>
      <c r="H102" s="127"/>
      <c r="I102" s="57"/>
      <c r="J102" s="127"/>
      <c r="K102" s="66"/>
      <c r="L102" s="127"/>
      <c r="M102" s="127"/>
      <c r="N102" s="127"/>
      <c r="O102" s="127"/>
      <c r="P102" s="127"/>
      <c r="Q102" s="127"/>
      <c r="R102" s="127"/>
      <c r="S102" s="127"/>
      <c r="T102" s="127"/>
      <c r="U102" s="127"/>
      <c r="V102" s="127"/>
      <c r="W102" s="127"/>
      <c r="X102" s="127"/>
      <c r="Y102" s="127"/>
      <c r="Z102" s="127"/>
    </row>
    <row r="103" spans="1:26" ht="15.75" hidden="1" customHeight="1" x14ac:dyDescent="0.15">
      <c r="A103" s="22"/>
      <c r="B103" s="22"/>
      <c r="C103" s="127"/>
      <c r="D103" s="127"/>
      <c r="E103" s="127"/>
      <c r="F103" s="127"/>
      <c r="G103" s="127"/>
      <c r="H103" s="127"/>
      <c r="I103" s="57"/>
      <c r="J103" s="127"/>
      <c r="K103" s="66"/>
      <c r="L103" s="127"/>
      <c r="M103" s="127"/>
      <c r="N103" s="127"/>
      <c r="O103" s="127"/>
      <c r="P103" s="127"/>
      <c r="Q103" s="127"/>
      <c r="R103" s="127"/>
      <c r="S103" s="127"/>
      <c r="T103" s="127"/>
      <c r="U103" s="127"/>
      <c r="V103" s="127"/>
      <c r="W103" s="127"/>
      <c r="X103" s="127"/>
      <c r="Y103" s="127"/>
      <c r="Z103" s="127"/>
    </row>
    <row r="104" spans="1:26" ht="15.75" hidden="1" customHeight="1" x14ac:dyDescent="0.15">
      <c r="A104" s="22"/>
      <c r="B104" s="22"/>
      <c r="C104" s="127"/>
      <c r="D104" s="127"/>
      <c r="E104" s="127"/>
      <c r="F104" s="127"/>
      <c r="G104" s="127"/>
      <c r="H104" s="127"/>
      <c r="I104" s="57"/>
      <c r="J104" s="127"/>
      <c r="K104" s="66"/>
      <c r="L104" s="127"/>
      <c r="M104" s="127"/>
      <c r="N104" s="127"/>
      <c r="O104" s="127"/>
      <c r="P104" s="127"/>
      <c r="Q104" s="127"/>
      <c r="R104" s="127"/>
      <c r="S104" s="127"/>
      <c r="T104" s="127"/>
      <c r="U104" s="127"/>
      <c r="V104" s="127"/>
      <c r="W104" s="127"/>
      <c r="X104" s="127"/>
      <c r="Y104" s="127"/>
      <c r="Z104" s="127"/>
    </row>
    <row r="105" spans="1:26" ht="15.75" hidden="1" customHeight="1" x14ac:dyDescent="0.15">
      <c r="A105" s="22"/>
      <c r="B105" s="22"/>
      <c r="C105" s="127"/>
      <c r="D105" s="127"/>
      <c r="E105" s="127"/>
      <c r="F105" s="127"/>
      <c r="G105" s="127"/>
      <c r="H105" s="127"/>
      <c r="I105" s="57"/>
      <c r="J105" s="127"/>
      <c r="K105" s="66"/>
      <c r="L105" s="127"/>
      <c r="M105" s="127"/>
      <c r="N105" s="127"/>
      <c r="O105" s="127"/>
      <c r="P105" s="127"/>
      <c r="Q105" s="127"/>
      <c r="R105" s="127"/>
      <c r="S105" s="127"/>
      <c r="T105" s="127"/>
      <c r="U105" s="127"/>
      <c r="V105" s="127"/>
      <c r="W105" s="127"/>
      <c r="X105" s="127"/>
      <c r="Y105" s="127"/>
      <c r="Z105" s="127"/>
    </row>
    <row r="106" spans="1:26" ht="15.75" hidden="1" customHeight="1" x14ac:dyDescent="0.15">
      <c r="A106" s="22"/>
      <c r="B106" s="22"/>
      <c r="C106" s="127"/>
      <c r="D106" s="127"/>
      <c r="E106" s="127"/>
      <c r="F106" s="127"/>
      <c r="G106" s="127"/>
      <c r="H106" s="127"/>
      <c r="I106" s="57"/>
      <c r="J106" s="127"/>
      <c r="K106" s="66"/>
      <c r="L106" s="127"/>
      <c r="M106" s="127"/>
      <c r="N106" s="127"/>
      <c r="O106" s="127"/>
      <c r="P106" s="127"/>
      <c r="Q106" s="127"/>
      <c r="R106" s="127"/>
      <c r="S106" s="127"/>
      <c r="T106" s="127"/>
      <c r="U106" s="127"/>
      <c r="V106" s="127"/>
      <c r="W106" s="127"/>
      <c r="X106" s="127"/>
      <c r="Y106" s="127"/>
      <c r="Z106" s="127"/>
    </row>
    <row r="107" spans="1:26" ht="15.75" hidden="1" customHeight="1" x14ac:dyDescent="0.15">
      <c r="A107" s="22"/>
      <c r="B107" s="22"/>
      <c r="C107" s="127"/>
      <c r="D107" s="127"/>
      <c r="E107" s="127"/>
      <c r="F107" s="127"/>
      <c r="G107" s="127"/>
      <c r="H107" s="127"/>
      <c r="I107" s="57"/>
      <c r="J107" s="127"/>
      <c r="K107" s="66"/>
      <c r="L107" s="127"/>
      <c r="M107" s="127"/>
      <c r="N107" s="127"/>
      <c r="O107" s="127"/>
      <c r="P107" s="127"/>
      <c r="Q107" s="127"/>
      <c r="R107" s="127"/>
      <c r="S107" s="127"/>
      <c r="T107" s="127"/>
      <c r="U107" s="127"/>
      <c r="V107" s="127"/>
      <c r="W107" s="127"/>
      <c r="X107" s="127"/>
      <c r="Y107" s="127"/>
      <c r="Z107" s="127"/>
    </row>
    <row r="108" spans="1:26" ht="20.100000000000001" customHeight="1" x14ac:dyDescent="0.15">
      <c r="A108" s="22"/>
      <c r="B108" s="22"/>
      <c r="C108" s="127"/>
      <c r="D108" s="127"/>
      <c r="E108" s="127"/>
      <c r="F108" s="127"/>
      <c r="G108" s="127"/>
      <c r="H108" s="127"/>
      <c r="I108" s="57"/>
      <c r="J108" s="127"/>
      <c r="K108" s="66"/>
      <c r="L108" s="127"/>
      <c r="M108" s="127"/>
      <c r="N108" s="127"/>
      <c r="O108" s="127"/>
      <c r="P108" s="127"/>
      <c r="Q108" s="127"/>
      <c r="R108" s="127"/>
      <c r="S108" s="127"/>
      <c r="T108" s="127"/>
      <c r="U108" s="127"/>
      <c r="V108" s="127"/>
      <c r="W108" s="127"/>
      <c r="X108" s="127"/>
      <c r="Y108" s="127"/>
      <c r="Z108" s="127"/>
    </row>
    <row r="109" spans="1:26" ht="20.100000000000001" customHeight="1" x14ac:dyDescent="0.15">
      <c r="A109" s="22"/>
      <c r="B109" s="22"/>
      <c r="C109" s="228" t="s">
        <v>37</v>
      </c>
      <c r="D109" s="229"/>
      <c r="E109" s="229"/>
      <c r="F109" s="229"/>
      <c r="G109" s="229"/>
      <c r="H109" s="230"/>
      <c r="Q109" s="67"/>
    </row>
    <row r="110" spans="1:26" ht="15" customHeight="1" x14ac:dyDescent="0.15">
      <c r="A110" s="22"/>
      <c r="B110" s="22"/>
      <c r="C110" s="68"/>
      <c r="D110" s="69"/>
      <c r="E110" s="69"/>
      <c r="F110" s="69"/>
      <c r="G110" s="69"/>
      <c r="H110" s="69"/>
      <c r="I110" s="70"/>
      <c r="J110" s="37"/>
      <c r="K110" s="70"/>
      <c r="L110" s="37"/>
      <c r="M110" s="37"/>
      <c r="N110" s="37"/>
      <c r="O110" s="37"/>
      <c r="P110" s="37"/>
      <c r="Q110" s="71"/>
      <c r="R110" s="37"/>
      <c r="S110" s="37"/>
      <c r="T110" s="37"/>
      <c r="U110" s="37"/>
      <c r="V110" s="37"/>
      <c r="W110" s="37"/>
      <c r="X110" s="37"/>
      <c r="Y110" s="37"/>
      <c r="Z110" s="38"/>
    </row>
    <row r="111" spans="1:26" ht="30" customHeight="1" x14ac:dyDescent="0.15">
      <c r="A111" s="22"/>
      <c r="B111" s="22"/>
      <c r="C111" s="68"/>
      <c r="D111" s="239" t="s">
        <v>328</v>
      </c>
      <c r="E111" s="239"/>
      <c r="F111" s="239"/>
      <c r="G111" s="239"/>
      <c r="H111" s="239"/>
      <c r="I111" s="239"/>
      <c r="J111" s="239"/>
      <c r="K111" s="239"/>
      <c r="L111" s="239"/>
      <c r="M111" s="239"/>
      <c r="N111" s="239"/>
      <c r="O111" s="239"/>
      <c r="P111" s="239"/>
      <c r="Q111" s="239"/>
      <c r="R111" s="239"/>
      <c r="S111" s="239"/>
      <c r="T111" s="239"/>
      <c r="U111" s="239"/>
      <c r="V111" s="239"/>
      <c r="W111" s="239"/>
      <c r="X111" s="239"/>
      <c r="Y111" s="239"/>
      <c r="Z111" s="42"/>
    </row>
    <row r="112" spans="1:26" ht="20.100000000000001" customHeight="1" x14ac:dyDescent="0.15">
      <c r="A112" s="22"/>
      <c r="B112" s="22"/>
      <c r="C112" s="39"/>
      <c r="D112" s="40">
        <v>1</v>
      </c>
      <c r="E112" s="18" t="s">
        <v>38</v>
      </c>
      <c r="I112" s="129"/>
      <c r="J112" s="129"/>
      <c r="K112" s="129"/>
      <c r="L112" s="129"/>
      <c r="M112" s="129"/>
      <c r="N112" s="129"/>
      <c r="O112" s="129"/>
      <c r="P112" s="129"/>
      <c r="Q112" s="240"/>
      <c r="R112" s="129"/>
      <c r="S112" s="129"/>
      <c r="T112" s="129"/>
      <c r="U112" s="129"/>
      <c r="V112" s="129"/>
      <c r="W112" s="129"/>
      <c r="X112" s="129"/>
      <c r="Y112" s="129"/>
      <c r="Z112" s="42"/>
    </row>
    <row r="113" spans="1:26" ht="20.100000000000001" customHeight="1" x14ac:dyDescent="0.15">
      <c r="A113" s="22"/>
      <c r="B113" s="22"/>
      <c r="C113" s="39"/>
      <c r="D113" s="40"/>
      <c r="E113" s="127"/>
      <c r="F113" s="127"/>
      <c r="G113" s="127"/>
      <c r="H113" s="127"/>
      <c r="I113" s="47"/>
      <c r="J113" s="43" t="s">
        <v>39</v>
      </c>
      <c r="K113" s="72"/>
      <c r="L113" s="128"/>
      <c r="M113" s="128"/>
      <c r="N113" s="128"/>
      <c r="O113" s="128"/>
      <c r="P113" s="128"/>
      <c r="Q113" s="73"/>
      <c r="R113" s="128"/>
      <c r="S113" s="128"/>
      <c r="T113" s="128"/>
      <c r="U113" s="128"/>
      <c r="V113" s="128"/>
      <c r="W113" s="128"/>
      <c r="X113" s="128"/>
      <c r="Y113" s="128"/>
      <c r="Z113" s="42"/>
    </row>
    <row r="114" spans="1:26" ht="20.100000000000001" customHeight="1" x14ac:dyDescent="0.15">
      <c r="A114" s="22">
        <f>IF(AND(TRIM($I114)&lt;&gt;"", NOT(OR(IFERROR(SEARCH(" ",$I114),0)&gt;0, IFERROR(SEARCH("　",$I114),0)&gt;0))), 1001, 0)</f>
        <v>0</v>
      </c>
      <c r="B114" s="22"/>
      <c r="C114" s="39"/>
      <c r="D114" s="40">
        <f>D112+1</f>
        <v>2</v>
      </c>
      <c r="E114" s="18" t="s">
        <v>40</v>
      </c>
      <c r="I114" s="129"/>
      <c r="J114" s="129"/>
      <c r="K114" s="129"/>
      <c r="L114" s="129"/>
      <c r="M114" s="129"/>
      <c r="N114" s="129"/>
      <c r="O114" s="129"/>
      <c r="P114" s="129"/>
      <c r="Q114" s="129"/>
      <c r="R114" s="129"/>
      <c r="S114" s="129"/>
      <c r="T114" s="129"/>
      <c r="U114" s="129"/>
      <c r="V114" s="129"/>
      <c r="W114" s="129"/>
      <c r="X114" s="129"/>
      <c r="Y114" s="129"/>
      <c r="Z114" s="42"/>
    </row>
    <row r="115" spans="1:26" ht="20.100000000000001" customHeight="1" x14ac:dyDescent="0.15">
      <c r="A115" s="22"/>
      <c r="B115" s="22"/>
      <c r="C115" s="39"/>
      <c r="D115" s="40"/>
      <c r="E115" s="127"/>
      <c r="F115" s="127"/>
      <c r="G115" s="127"/>
      <c r="H115" s="127"/>
      <c r="I115" s="47" t="s">
        <v>18</v>
      </c>
      <c r="J115" s="43" t="s">
        <v>19</v>
      </c>
      <c r="K115" s="43"/>
      <c r="L115" s="43"/>
      <c r="M115" s="43"/>
      <c r="N115" s="43"/>
      <c r="O115" s="43"/>
      <c r="P115" s="43"/>
      <c r="Q115" s="43"/>
      <c r="R115" s="43"/>
      <c r="S115" s="43"/>
      <c r="T115" s="43"/>
      <c r="U115" s="43"/>
      <c r="V115" s="43"/>
      <c r="W115" s="43"/>
      <c r="X115" s="43"/>
      <c r="Y115" s="43"/>
      <c r="Z115" s="42"/>
    </row>
    <row r="116" spans="1:26" ht="20.100000000000001" customHeight="1" x14ac:dyDescent="0.15">
      <c r="A116" s="22">
        <f>IF(AND(TRIM($I116)&lt;&gt;"", NOT(OR(IFERROR(SEARCH(" ",$I116),0)&gt;0, IFERROR(SEARCH("　",$I116),0)&gt;0))), 1001, 0)</f>
        <v>0</v>
      </c>
      <c r="B116" s="22"/>
      <c r="C116" s="39"/>
      <c r="D116" s="40">
        <f>D114+1</f>
        <v>3</v>
      </c>
      <c r="E116" s="18" t="s">
        <v>41</v>
      </c>
      <c r="I116" s="129"/>
      <c r="J116" s="129"/>
      <c r="K116" s="129"/>
      <c r="L116" s="129"/>
      <c r="M116" s="129"/>
      <c r="N116" s="129"/>
      <c r="O116" s="129"/>
      <c r="P116" s="129"/>
      <c r="Q116" s="129"/>
      <c r="R116" s="129"/>
      <c r="S116" s="129"/>
      <c r="T116" s="129"/>
      <c r="U116" s="129"/>
      <c r="V116" s="129"/>
      <c r="W116" s="129"/>
      <c r="X116" s="129"/>
      <c r="Y116" s="129"/>
      <c r="Z116" s="42"/>
    </row>
    <row r="117" spans="1:26" ht="20.100000000000001" customHeight="1" x14ac:dyDescent="0.15">
      <c r="A117" s="22"/>
      <c r="B117" s="22"/>
      <c r="C117" s="39"/>
      <c r="D117" s="127"/>
      <c r="E117" s="127"/>
      <c r="F117" s="127"/>
      <c r="G117" s="127"/>
      <c r="H117" s="127"/>
      <c r="I117" s="47" t="s">
        <v>18</v>
      </c>
      <c r="J117" s="43" t="s">
        <v>21</v>
      </c>
      <c r="K117" s="43"/>
      <c r="L117" s="43"/>
      <c r="M117" s="43"/>
      <c r="N117" s="43"/>
      <c r="O117" s="43"/>
      <c r="P117" s="43"/>
      <c r="Q117" s="43"/>
      <c r="R117" s="43"/>
      <c r="S117" s="43"/>
      <c r="T117" s="43"/>
      <c r="U117" s="43"/>
      <c r="V117" s="43"/>
      <c r="W117" s="43"/>
      <c r="X117" s="43"/>
      <c r="Y117" s="43"/>
      <c r="Z117" s="42"/>
    </row>
    <row r="118" spans="1:26" ht="20.100000000000001" customHeight="1" x14ac:dyDescent="0.15">
      <c r="A118" s="22"/>
      <c r="B118" s="22"/>
      <c r="C118" s="39"/>
      <c r="D118" s="40">
        <f>D116+1</f>
        <v>4</v>
      </c>
      <c r="E118" s="18" t="s">
        <v>8</v>
      </c>
      <c r="I118" s="235"/>
      <c r="J118" s="236"/>
      <c r="K118" s="236"/>
      <c r="L118" s="236"/>
      <c r="M118" s="236"/>
      <c r="N118" s="127"/>
      <c r="O118" s="127"/>
      <c r="P118" s="127"/>
      <c r="Q118" s="127"/>
      <c r="R118" s="127"/>
      <c r="S118" s="127"/>
      <c r="T118" s="127"/>
      <c r="U118" s="127"/>
      <c r="V118" s="127"/>
      <c r="W118" s="127"/>
      <c r="X118" s="127"/>
      <c r="Y118" s="127"/>
      <c r="Z118" s="42"/>
    </row>
    <row r="119" spans="1:26" ht="20.100000000000001" customHeight="1" x14ac:dyDescent="0.15">
      <c r="A119" s="22"/>
      <c r="B119" s="22"/>
      <c r="C119" s="39"/>
      <c r="D119" s="40"/>
      <c r="E119" s="127"/>
      <c r="F119" s="127"/>
      <c r="G119" s="127"/>
      <c r="H119" s="127"/>
      <c r="I119" s="41"/>
      <c r="J119" s="43" t="s">
        <v>337</v>
      </c>
      <c r="K119" s="128"/>
      <c r="L119" s="128"/>
      <c r="M119" s="128"/>
      <c r="N119" s="128"/>
      <c r="O119" s="128"/>
      <c r="P119" s="128"/>
      <c r="Q119" s="128"/>
      <c r="R119" s="128"/>
      <c r="S119" s="128"/>
      <c r="T119" s="128"/>
      <c r="U119" s="128"/>
      <c r="V119" s="128"/>
      <c r="W119" s="128"/>
      <c r="X119" s="128"/>
      <c r="Y119" s="128"/>
      <c r="Z119" s="42"/>
    </row>
    <row r="120" spans="1:26" ht="20.100000000000001" customHeight="1" x14ac:dyDescent="0.15">
      <c r="A120" s="22">
        <f>IF(AND(TRIM($I120)&lt;&gt;"", AND(OR(ISERROR(FIND("@"&amp;LEFT($I120,3)&amp;"@", 都道府県3))=FALSE, ISERROR(FIND("@"&amp;LEFT($I120,4)&amp;"@",都道府県4))=FALSE))=FALSE), 1001, 0)</f>
        <v>0</v>
      </c>
      <c r="B120" s="22"/>
      <c r="C120" s="39"/>
      <c r="D120" s="40">
        <f>D118+1</f>
        <v>5</v>
      </c>
      <c r="E120" s="18" t="s">
        <v>9</v>
      </c>
      <c r="I120" s="237"/>
      <c r="J120" s="237"/>
      <c r="K120" s="237"/>
      <c r="L120" s="237"/>
      <c r="M120" s="237"/>
      <c r="N120" s="237"/>
      <c r="O120" s="237"/>
      <c r="P120" s="237"/>
      <c r="Q120" s="238"/>
      <c r="R120" s="237"/>
      <c r="S120" s="237"/>
      <c r="T120" s="237"/>
      <c r="U120" s="237"/>
      <c r="V120" s="237"/>
      <c r="W120" s="237"/>
      <c r="X120" s="237"/>
      <c r="Y120" s="237"/>
      <c r="Z120" s="42"/>
    </row>
    <row r="121" spans="1:26" ht="20.100000000000001" customHeight="1" x14ac:dyDescent="0.15">
      <c r="A121" s="22"/>
      <c r="B121" s="22"/>
      <c r="C121" s="39"/>
      <c r="D121" s="40"/>
      <c r="E121" s="127"/>
      <c r="F121" s="127"/>
      <c r="G121" s="127"/>
      <c r="H121" s="127"/>
      <c r="I121" s="41"/>
      <c r="J121" s="43" t="s">
        <v>42</v>
      </c>
      <c r="K121" s="128"/>
      <c r="L121" s="128"/>
      <c r="M121" s="128"/>
      <c r="N121" s="128"/>
      <c r="O121" s="128"/>
      <c r="P121" s="128"/>
      <c r="Q121" s="128"/>
      <c r="R121" s="128"/>
      <c r="S121" s="128"/>
      <c r="T121" s="128"/>
      <c r="U121" s="128"/>
      <c r="V121" s="128"/>
      <c r="W121" s="128"/>
      <c r="X121" s="128"/>
      <c r="Y121" s="128"/>
      <c r="Z121" s="42"/>
    </row>
    <row r="122" spans="1:26" ht="20.100000000000001" customHeight="1" x14ac:dyDescent="0.15">
      <c r="A122" s="22">
        <f>IF(AND(TRIM($I122)&lt;&gt;"", NOT(AND(ISNUMBER(VALUE(SUBSTITUTE($I122,"-",""))), IFERROR(SEARCH("-",$I122),0)&gt;0))), 1001, 0)</f>
        <v>0</v>
      </c>
      <c r="B122" s="22"/>
      <c r="C122" s="39"/>
      <c r="D122" s="40">
        <f>D120+1</f>
        <v>6</v>
      </c>
      <c r="E122" s="18" t="s">
        <v>22</v>
      </c>
      <c r="I122" s="129"/>
      <c r="J122" s="129"/>
      <c r="K122" s="129"/>
      <c r="L122" s="129"/>
      <c r="M122" s="129"/>
      <c r="O122" s="48" t="s">
        <v>23</v>
      </c>
      <c r="P122" s="126"/>
      <c r="Q122" s="18" t="s">
        <v>24</v>
      </c>
      <c r="Y122" s="128"/>
      <c r="Z122" s="42"/>
    </row>
    <row r="123" spans="1:26" ht="20.100000000000001" customHeight="1" x14ac:dyDescent="0.15">
      <c r="A123" s="22"/>
      <c r="B123" s="22"/>
      <c r="C123" s="44"/>
      <c r="D123" s="127"/>
      <c r="E123" s="127"/>
      <c r="F123" s="127"/>
      <c r="G123" s="127"/>
      <c r="H123" s="127"/>
      <c r="I123" s="41"/>
      <c r="J123" s="43" t="s">
        <v>43</v>
      </c>
      <c r="K123" s="128"/>
      <c r="L123" s="128"/>
      <c r="M123" s="128"/>
      <c r="N123" s="128"/>
      <c r="O123" s="128"/>
      <c r="P123" s="128"/>
      <c r="Q123" s="128"/>
      <c r="R123" s="128"/>
      <c r="S123" s="128"/>
      <c r="T123" s="128"/>
      <c r="U123" s="128"/>
      <c r="V123" s="128"/>
      <c r="W123" s="128"/>
      <c r="X123" s="128"/>
      <c r="Y123" s="128"/>
      <c r="Z123" s="42"/>
    </row>
    <row r="124" spans="1:26" ht="20.100000000000001" customHeight="1" x14ac:dyDescent="0.15">
      <c r="A124" s="22">
        <f>IF(AND(TRIM($I124)&lt;&gt;"", NOT(AND(ISNUMBER(VALUE(SUBSTITUTE($I124,"-",""))), IFERROR(SEARCH("-",$I124),0)&gt;0))), 1001, 0)</f>
        <v>0</v>
      </c>
      <c r="B124" s="22"/>
      <c r="C124" s="39"/>
      <c r="D124" s="40">
        <f>D122+1</f>
        <v>7</v>
      </c>
      <c r="E124" s="18" t="s">
        <v>26</v>
      </c>
      <c r="I124" s="129"/>
      <c r="J124" s="129"/>
      <c r="K124" s="129"/>
      <c r="L124" s="129"/>
      <c r="M124" s="129"/>
      <c r="N124" s="128"/>
      <c r="O124" s="128"/>
      <c r="P124" s="128"/>
      <c r="Q124" s="128"/>
      <c r="R124" s="128"/>
      <c r="S124" s="128"/>
      <c r="T124" s="128"/>
      <c r="U124" s="128"/>
      <c r="V124" s="128"/>
      <c r="W124" s="128"/>
      <c r="X124" s="128"/>
      <c r="Y124" s="128"/>
      <c r="Z124" s="42"/>
    </row>
    <row r="125" spans="1:26" ht="20.100000000000001" customHeight="1" x14ac:dyDescent="0.15">
      <c r="A125" s="22"/>
      <c r="B125" s="22"/>
      <c r="C125" s="44"/>
      <c r="D125" s="127"/>
      <c r="E125" s="127"/>
      <c r="F125" s="127"/>
      <c r="G125" s="127"/>
      <c r="H125" s="127"/>
      <c r="I125" s="41"/>
      <c r="J125" s="43" t="s">
        <v>43</v>
      </c>
      <c r="K125" s="128"/>
      <c r="L125" s="128"/>
      <c r="M125" s="128"/>
      <c r="N125" s="128"/>
      <c r="O125" s="128"/>
      <c r="P125" s="128"/>
      <c r="Q125" s="128"/>
      <c r="R125" s="128"/>
      <c r="S125" s="128"/>
      <c r="T125" s="128"/>
      <c r="U125" s="128"/>
      <c r="V125" s="128"/>
      <c r="W125" s="128"/>
      <c r="X125" s="128"/>
      <c r="Y125" s="128"/>
      <c r="Z125" s="42"/>
    </row>
    <row r="126" spans="1:26" ht="20.100000000000001" customHeight="1" x14ac:dyDescent="0.15">
      <c r="A126" s="22">
        <f>IF(AND(TRIM($I126)&lt;&gt;"", NOT(IFERROR(SEARCH("@",$I126),0)&gt;0)), 1001, 0)</f>
        <v>0</v>
      </c>
      <c r="B126" s="22"/>
      <c r="C126" s="39"/>
      <c r="D126" s="40">
        <f>D124+1</f>
        <v>8</v>
      </c>
      <c r="E126" s="18" t="s">
        <v>27</v>
      </c>
      <c r="I126" s="129"/>
      <c r="J126" s="129"/>
      <c r="K126" s="129"/>
      <c r="L126" s="129"/>
      <c r="M126" s="129"/>
      <c r="N126" s="129"/>
      <c r="O126" s="129"/>
      <c r="P126" s="129"/>
      <c r="Q126" s="225"/>
      <c r="R126" s="129"/>
      <c r="S126" s="129"/>
      <c r="T126" s="129"/>
      <c r="U126" s="129"/>
      <c r="V126" s="129"/>
      <c r="W126" s="129"/>
      <c r="X126" s="129"/>
      <c r="Y126" s="129"/>
      <c r="Z126" s="42"/>
    </row>
    <row r="127" spans="1:26" ht="30" customHeight="1" x14ac:dyDescent="0.15">
      <c r="A127" s="22"/>
      <c r="B127" s="22"/>
      <c r="C127" s="44"/>
      <c r="D127" s="127"/>
      <c r="E127" s="127"/>
      <c r="F127" s="127"/>
      <c r="G127" s="127"/>
      <c r="H127" s="127"/>
      <c r="I127" s="41"/>
      <c r="J127" s="226" t="s">
        <v>341</v>
      </c>
      <c r="K127" s="227"/>
      <c r="L127" s="227"/>
      <c r="M127" s="227"/>
      <c r="N127" s="227"/>
      <c r="O127" s="227"/>
      <c r="P127" s="227"/>
      <c r="Q127" s="227"/>
      <c r="R127" s="227"/>
      <c r="S127" s="227"/>
      <c r="T127" s="227"/>
      <c r="U127" s="227"/>
      <c r="V127" s="227"/>
      <c r="W127" s="227"/>
      <c r="X127" s="227"/>
      <c r="Y127" s="227"/>
      <c r="Z127" s="42"/>
    </row>
    <row r="128" spans="1:26" ht="20.100000000000001" customHeight="1" x14ac:dyDescent="0.15">
      <c r="A128" s="22"/>
      <c r="B128" s="22"/>
      <c r="C128" s="52"/>
      <c r="D128" s="53"/>
      <c r="E128" s="53"/>
      <c r="F128" s="53"/>
      <c r="G128" s="53"/>
      <c r="H128" s="53"/>
      <c r="I128" s="55"/>
      <c r="J128" s="54"/>
      <c r="K128" s="55"/>
      <c r="L128" s="54"/>
      <c r="M128" s="54"/>
      <c r="N128" s="54"/>
      <c r="O128" s="54"/>
      <c r="P128" s="54"/>
      <c r="Q128" s="74"/>
      <c r="R128" s="54"/>
      <c r="S128" s="54"/>
      <c r="T128" s="54"/>
      <c r="U128" s="54"/>
      <c r="V128" s="54"/>
      <c r="W128" s="54"/>
      <c r="X128" s="54"/>
      <c r="Y128" s="54"/>
      <c r="Z128" s="56"/>
    </row>
    <row r="129" spans="1:26" ht="20.100000000000001" customHeight="1" x14ac:dyDescent="0.15">
      <c r="A129" s="22"/>
      <c r="B129" s="22"/>
      <c r="C129" s="127"/>
      <c r="D129" s="127"/>
      <c r="E129" s="127"/>
      <c r="F129" s="127"/>
      <c r="G129" s="127"/>
      <c r="H129" s="127"/>
      <c r="I129" s="58"/>
      <c r="J129" s="58"/>
      <c r="K129" s="58"/>
      <c r="L129" s="58"/>
      <c r="M129" s="58"/>
      <c r="N129" s="58"/>
      <c r="O129" s="58"/>
      <c r="P129" s="58"/>
      <c r="Q129" s="75"/>
      <c r="R129" s="58"/>
      <c r="S129" s="58"/>
      <c r="T129" s="58"/>
      <c r="U129" s="58"/>
      <c r="V129" s="58"/>
      <c r="W129" s="58"/>
      <c r="X129" s="58"/>
      <c r="Y129" s="58"/>
      <c r="Z129" s="127"/>
    </row>
    <row r="130" spans="1:26" ht="15.75" hidden="1" customHeight="1" x14ac:dyDescent="0.15">
      <c r="A130" s="22"/>
      <c r="B130" s="22"/>
      <c r="C130" s="127"/>
      <c r="D130" s="127"/>
      <c r="E130" s="127"/>
      <c r="F130" s="127"/>
      <c r="G130" s="127"/>
      <c r="H130" s="127"/>
      <c r="I130" s="58"/>
      <c r="J130" s="58"/>
      <c r="K130" s="58"/>
      <c r="L130" s="58"/>
      <c r="M130" s="58"/>
      <c r="N130" s="58"/>
      <c r="O130" s="58"/>
      <c r="P130" s="58"/>
      <c r="Q130" s="75"/>
      <c r="R130" s="58"/>
      <c r="S130" s="58"/>
      <c r="T130" s="58"/>
      <c r="U130" s="58"/>
      <c r="V130" s="58"/>
      <c r="W130" s="58"/>
      <c r="X130" s="58"/>
      <c r="Y130" s="58"/>
      <c r="Z130" s="127"/>
    </row>
    <row r="131" spans="1:26" ht="15.75" hidden="1" customHeight="1" x14ac:dyDescent="0.15">
      <c r="A131" s="22"/>
      <c r="B131" s="22"/>
      <c r="C131" s="127"/>
      <c r="D131" s="127"/>
      <c r="E131" s="127"/>
      <c r="F131" s="127"/>
      <c r="G131" s="127"/>
      <c r="H131" s="127"/>
      <c r="I131" s="58"/>
      <c r="J131" s="58"/>
      <c r="K131" s="58"/>
      <c r="L131" s="58"/>
      <c r="M131" s="58"/>
      <c r="N131" s="58"/>
      <c r="O131" s="58"/>
      <c r="P131" s="58"/>
      <c r="Q131" s="75"/>
      <c r="R131" s="58"/>
      <c r="S131" s="58"/>
      <c r="T131" s="58"/>
      <c r="U131" s="58"/>
      <c r="V131" s="58"/>
      <c r="W131" s="58"/>
      <c r="X131" s="58"/>
      <c r="Y131" s="58"/>
      <c r="Z131" s="127"/>
    </row>
    <row r="132" spans="1:26" ht="15.75" hidden="1" customHeight="1" x14ac:dyDescent="0.15">
      <c r="A132" s="22"/>
      <c r="B132" s="22"/>
      <c r="C132" s="127"/>
      <c r="D132" s="127"/>
      <c r="E132" s="127"/>
      <c r="F132" s="127"/>
      <c r="G132" s="127"/>
      <c r="H132" s="127"/>
      <c r="I132" s="58"/>
      <c r="J132" s="58"/>
      <c r="K132" s="58"/>
      <c r="L132" s="58"/>
      <c r="M132" s="58"/>
      <c r="N132" s="58"/>
      <c r="O132" s="58"/>
      <c r="P132" s="58"/>
      <c r="Q132" s="75"/>
      <c r="R132" s="58"/>
      <c r="S132" s="58"/>
      <c r="T132" s="58"/>
      <c r="U132" s="58"/>
      <c r="V132" s="58"/>
      <c r="W132" s="58"/>
      <c r="X132" s="58"/>
      <c r="Y132" s="58"/>
      <c r="Z132" s="127"/>
    </row>
    <row r="133" spans="1:26" ht="15.75" hidden="1" customHeight="1" x14ac:dyDescent="0.15">
      <c r="A133" s="22"/>
      <c r="B133" s="22"/>
      <c r="C133" s="127"/>
      <c r="D133" s="127"/>
      <c r="E133" s="127"/>
      <c r="F133" s="127"/>
      <c r="G133" s="127"/>
      <c r="H133" s="127"/>
      <c r="I133" s="58"/>
      <c r="J133" s="58"/>
      <c r="K133" s="58"/>
      <c r="L133" s="58"/>
      <c r="M133" s="58"/>
      <c r="N133" s="58"/>
      <c r="O133" s="58"/>
      <c r="P133" s="58"/>
      <c r="Q133" s="75"/>
      <c r="R133" s="58"/>
      <c r="S133" s="58"/>
      <c r="T133" s="58"/>
      <c r="U133" s="58"/>
      <c r="V133" s="58"/>
      <c r="W133" s="58"/>
      <c r="X133" s="58"/>
      <c r="Y133" s="58"/>
      <c r="Z133" s="127"/>
    </row>
    <row r="134" spans="1:26" ht="15.75" hidden="1" customHeight="1" x14ac:dyDescent="0.15">
      <c r="A134" s="22"/>
      <c r="B134" s="22"/>
      <c r="C134" s="127"/>
      <c r="D134" s="127"/>
      <c r="E134" s="127"/>
      <c r="F134" s="127"/>
      <c r="G134" s="127"/>
      <c r="H134" s="127"/>
      <c r="I134" s="58"/>
      <c r="J134" s="58"/>
      <c r="K134" s="58"/>
      <c r="L134" s="58"/>
      <c r="M134" s="58"/>
      <c r="N134" s="58"/>
      <c r="O134" s="58"/>
      <c r="P134" s="58"/>
      <c r="Q134" s="75"/>
      <c r="R134" s="58"/>
      <c r="S134" s="58"/>
      <c r="T134" s="58"/>
      <c r="U134" s="58"/>
      <c r="V134" s="58"/>
      <c r="W134" s="58"/>
      <c r="X134" s="58"/>
      <c r="Y134" s="58"/>
      <c r="Z134" s="127"/>
    </row>
    <row r="135" spans="1:26" ht="15.75" hidden="1" customHeight="1" x14ac:dyDescent="0.15">
      <c r="A135" s="22"/>
      <c r="B135" s="22"/>
      <c r="C135" s="127"/>
      <c r="D135" s="127"/>
      <c r="E135" s="127"/>
      <c r="F135" s="127"/>
      <c r="G135" s="127"/>
      <c r="H135" s="127"/>
      <c r="I135" s="58"/>
      <c r="J135" s="58"/>
      <c r="K135" s="58"/>
      <c r="L135" s="58"/>
      <c r="M135" s="58"/>
      <c r="N135" s="58"/>
      <c r="O135" s="58"/>
      <c r="P135" s="58"/>
      <c r="Q135" s="75"/>
      <c r="R135" s="58"/>
      <c r="S135" s="58"/>
      <c r="T135" s="58"/>
      <c r="U135" s="58"/>
      <c r="V135" s="58"/>
      <c r="W135" s="58"/>
      <c r="X135" s="58"/>
      <c r="Y135" s="58"/>
      <c r="Z135" s="127"/>
    </row>
    <row r="136" spans="1:26" ht="15.75" hidden="1" customHeight="1" x14ac:dyDescent="0.15">
      <c r="A136" s="22"/>
      <c r="B136" s="22"/>
      <c r="C136" s="127"/>
      <c r="D136" s="127"/>
      <c r="E136" s="127"/>
      <c r="F136" s="127"/>
      <c r="G136" s="127"/>
      <c r="H136" s="127"/>
      <c r="I136" s="58"/>
      <c r="J136" s="58"/>
      <c r="K136" s="58"/>
      <c r="L136" s="58"/>
      <c r="M136" s="58"/>
      <c r="N136" s="58"/>
      <c r="O136" s="58"/>
      <c r="P136" s="58"/>
      <c r="Q136" s="75"/>
      <c r="R136" s="58"/>
      <c r="S136" s="58"/>
      <c r="T136" s="58"/>
      <c r="U136" s="58"/>
      <c r="V136" s="58"/>
      <c r="W136" s="58"/>
      <c r="X136" s="58"/>
      <c r="Y136" s="58"/>
      <c r="Z136" s="127"/>
    </row>
    <row r="137" spans="1:26" ht="15.75" hidden="1" customHeight="1" x14ac:dyDescent="0.15">
      <c r="A137" s="22"/>
      <c r="B137" s="22"/>
      <c r="C137" s="127"/>
      <c r="D137" s="127"/>
      <c r="E137" s="127"/>
      <c r="F137" s="127"/>
      <c r="G137" s="127"/>
      <c r="H137" s="127"/>
      <c r="I137" s="58"/>
      <c r="J137" s="58"/>
      <c r="K137" s="58"/>
      <c r="L137" s="58"/>
      <c r="M137" s="58"/>
      <c r="N137" s="58"/>
      <c r="O137" s="58"/>
      <c r="P137" s="58"/>
      <c r="Q137" s="75"/>
      <c r="R137" s="58"/>
      <c r="S137" s="58"/>
      <c r="T137" s="58"/>
      <c r="U137" s="58"/>
      <c r="V137" s="58"/>
      <c r="W137" s="58"/>
      <c r="X137" s="58"/>
      <c r="Y137" s="58"/>
      <c r="Z137" s="127"/>
    </row>
    <row r="138" spans="1:26" ht="15.75" hidden="1" customHeight="1" x14ac:dyDescent="0.15">
      <c r="A138" s="22"/>
      <c r="B138" s="22"/>
      <c r="C138" s="127"/>
      <c r="D138" s="127"/>
      <c r="E138" s="127"/>
      <c r="F138" s="127"/>
      <c r="G138" s="127"/>
      <c r="H138" s="127"/>
      <c r="I138" s="58"/>
      <c r="J138" s="58"/>
      <c r="K138" s="58"/>
      <c r="L138" s="58"/>
      <c r="M138" s="58"/>
      <c r="N138" s="58"/>
      <c r="O138" s="58"/>
      <c r="P138" s="58"/>
      <c r="Q138" s="75"/>
      <c r="R138" s="58"/>
      <c r="S138" s="58"/>
      <c r="T138" s="58"/>
      <c r="U138" s="58"/>
      <c r="V138" s="58"/>
      <c r="W138" s="58"/>
      <c r="X138" s="58"/>
      <c r="Y138" s="58"/>
      <c r="Z138" s="127"/>
    </row>
    <row r="139" spans="1:26" ht="15.75" hidden="1" customHeight="1" x14ac:dyDescent="0.15">
      <c r="A139" s="22"/>
      <c r="B139" s="22"/>
      <c r="C139" s="127"/>
      <c r="D139" s="127"/>
      <c r="E139" s="127"/>
      <c r="F139" s="127"/>
      <c r="G139" s="127"/>
      <c r="H139" s="127"/>
      <c r="I139" s="58"/>
      <c r="J139" s="58"/>
      <c r="K139" s="58"/>
      <c r="L139" s="58"/>
      <c r="M139" s="58"/>
      <c r="N139" s="58"/>
      <c r="O139" s="58"/>
      <c r="P139" s="58"/>
      <c r="Q139" s="75"/>
      <c r="R139" s="58"/>
      <c r="S139" s="58"/>
      <c r="T139" s="58"/>
      <c r="U139" s="58"/>
      <c r="V139" s="58"/>
      <c r="W139" s="58"/>
      <c r="X139" s="58"/>
      <c r="Y139" s="58"/>
      <c r="Z139" s="127"/>
    </row>
    <row r="140" spans="1:26" ht="15.75" hidden="1" customHeight="1" x14ac:dyDescent="0.15">
      <c r="A140" s="22"/>
      <c r="B140" s="22"/>
      <c r="C140" s="127"/>
      <c r="D140" s="127"/>
      <c r="E140" s="127"/>
      <c r="F140" s="127"/>
      <c r="G140" s="127"/>
      <c r="H140" s="127"/>
      <c r="I140" s="58"/>
      <c r="J140" s="58"/>
      <c r="K140" s="58"/>
      <c r="L140" s="58"/>
      <c r="M140" s="58"/>
      <c r="N140" s="58"/>
      <c r="O140" s="58"/>
      <c r="P140" s="58"/>
      <c r="Q140" s="75"/>
      <c r="R140" s="58"/>
      <c r="S140" s="58"/>
      <c r="T140" s="58"/>
      <c r="U140" s="58"/>
      <c r="V140" s="58"/>
      <c r="W140" s="58"/>
      <c r="X140" s="58"/>
      <c r="Y140" s="58"/>
      <c r="Z140" s="127"/>
    </row>
    <row r="141" spans="1:26" ht="15.75" hidden="1" customHeight="1" x14ac:dyDescent="0.15">
      <c r="A141" s="22"/>
      <c r="B141" s="22"/>
      <c r="C141" s="127"/>
      <c r="D141" s="127"/>
      <c r="E141" s="127"/>
      <c r="F141" s="127"/>
      <c r="G141" s="127"/>
      <c r="H141" s="127"/>
      <c r="I141" s="58"/>
      <c r="J141" s="58"/>
      <c r="K141" s="58"/>
      <c r="L141" s="58"/>
      <c r="M141" s="58"/>
      <c r="N141" s="58"/>
      <c r="O141" s="58"/>
      <c r="P141" s="58"/>
      <c r="Q141" s="75"/>
      <c r="R141" s="58"/>
      <c r="S141" s="58"/>
      <c r="T141" s="58"/>
      <c r="U141" s="58"/>
      <c r="V141" s="58"/>
      <c r="W141" s="58"/>
      <c r="X141" s="58"/>
      <c r="Y141" s="58"/>
      <c r="Z141" s="127"/>
    </row>
    <row r="142" spans="1:26" ht="15.75" hidden="1" customHeight="1" x14ac:dyDescent="0.15">
      <c r="A142" s="22"/>
      <c r="B142" s="22"/>
      <c r="C142" s="127"/>
      <c r="D142" s="127"/>
      <c r="E142" s="127"/>
      <c r="F142" s="127"/>
      <c r="G142" s="127"/>
      <c r="H142" s="127"/>
      <c r="I142" s="58"/>
      <c r="J142" s="58"/>
      <c r="K142" s="58"/>
      <c r="L142" s="58"/>
      <c r="M142" s="58"/>
      <c r="N142" s="58"/>
      <c r="O142" s="58"/>
      <c r="P142" s="58"/>
      <c r="Q142" s="75"/>
      <c r="R142" s="58"/>
      <c r="S142" s="58"/>
      <c r="T142" s="58"/>
      <c r="U142" s="58"/>
      <c r="V142" s="58"/>
      <c r="W142" s="58"/>
      <c r="X142" s="58"/>
      <c r="Y142" s="58"/>
      <c r="Z142" s="127"/>
    </row>
    <row r="143" spans="1:26" ht="15.75" hidden="1" customHeight="1" x14ac:dyDescent="0.15">
      <c r="A143" s="22"/>
      <c r="B143" s="22"/>
      <c r="C143" s="127"/>
      <c r="D143" s="127"/>
      <c r="E143" s="127"/>
      <c r="F143" s="127"/>
      <c r="G143" s="127"/>
      <c r="H143" s="127"/>
      <c r="I143" s="58"/>
      <c r="J143" s="58"/>
      <c r="K143" s="58"/>
      <c r="L143" s="58"/>
      <c r="M143" s="58"/>
      <c r="N143" s="58"/>
      <c r="O143" s="58"/>
      <c r="P143" s="58"/>
      <c r="Q143" s="75"/>
      <c r="R143" s="58"/>
      <c r="S143" s="58"/>
      <c r="T143" s="58"/>
      <c r="U143" s="58"/>
      <c r="V143" s="58"/>
      <c r="W143" s="58"/>
      <c r="X143" s="58"/>
      <c r="Y143" s="58"/>
      <c r="Z143" s="127"/>
    </row>
    <row r="144" spans="1:26" ht="15.75" hidden="1" customHeight="1" x14ac:dyDescent="0.15">
      <c r="A144" s="22"/>
      <c r="B144" s="22"/>
      <c r="C144" s="127"/>
      <c r="D144" s="127"/>
      <c r="E144" s="127"/>
      <c r="F144" s="127"/>
      <c r="G144" s="127"/>
      <c r="H144" s="127"/>
      <c r="I144" s="58"/>
      <c r="J144" s="58"/>
      <c r="K144" s="58"/>
      <c r="L144" s="58"/>
      <c r="M144" s="58"/>
      <c r="N144" s="58"/>
      <c r="O144" s="58"/>
      <c r="P144" s="58"/>
      <c r="Q144" s="75"/>
      <c r="R144" s="58"/>
      <c r="S144" s="58"/>
      <c r="T144" s="58"/>
      <c r="U144" s="58"/>
      <c r="V144" s="58"/>
      <c r="W144" s="58"/>
      <c r="X144" s="58"/>
      <c r="Y144" s="58"/>
      <c r="Z144" s="127"/>
    </row>
    <row r="145" spans="1:26" ht="15.75" hidden="1" customHeight="1" x14ac:dyDescent="0.15">
      <c r="A145" s="22"/>
      <c r="B145" s="22"/>
      <c r="C145" s="127"/>
      <c r="D145" s="127"/>
      <c r="E145" s="127"/>
      <c r="F145" s="127"/>
      <c r="G145" s="127"/>
      <c r="H145" s="127"/>
      <c r="I145" s="58"/>
      <c r="J145" s="58"/>
      <c r="K145" s="58"/>
      <c r="L145" s="58"/>
      <c r="M145" s="58"/>
      <c r="N145" s="58"/>
      <c r="O145" s="58"/>
      <c r="P145" s="58"/>
      <c r="Q145" s="75"/>
      <c r="R145" s="58"/>
      <c r="S145" s="58"/>
      <c r="T145" s="58"/>
      <c r="U145" s="58"/>
      <c r="V145" s="58"/>
      <c r="W145" s="58"/>
      <c r="X145" s="58"/>
      <c r="Y145" s="58"/>
      <c r="Z145" s="127"/>
    </row>
    <row r="146" spans="1:26" ht="15.75" hidden="1" customHeight="1" x14ac:dyDescent="0.15">
      <c r="A146" s="22"/>
      <c r="B146" s="22"/>
      <c r="C146" s="127"/>
      <c r="D146" s="127"/>
      <c r="E146" s="127"/>
      <c r="F146" s="127"/>
      <c r="G146" s="127"/>
      <c r="H146" s="127"/>
      <c r="I146" s="58"/>
      <c r="J146" s="58"/>
      <c r="K146" s="58"/>
      <c r="L146" s="58"/>
      <c r="M146" s="58"/>
      <c r="N146" s="58"/>
      <c r="O146" s="58"/>
      <c r="P146" s="58"/>
      <c r="Q146" s="75"/>
      <c r="R146" s="58"/>
      <c r="S146" s="58"/>
      <c r="T146" s="58"/>
      <c r="U146" s="58"/>
      <c r="V146" s="58"/>
      <c r="W146" s="58"/>
      <c r="X146" s="58"/>
      <c r="Y146" s="58"/>
      <c r="Z146" s="127"/>
    </row>
    <row r="147" spans="1:26" ht="15.75" hidden="1" customHeight="1" x14ac:dyDescent="0.15">
      <c r="A147" s="22"/>
      <c r="B147" s="22"/>
      <c r="C147" s="127"/>
      <c r="D147" s="127"/>
      <c r="E147" s="127"/>
      <c r="F147" s="127"/>
      <c r="G147" s="127"/>
      <c r="H147" s="127"/>
      <c r="I147" s="58"/>
      <c r="J147" s="58"/>
      <c r="K147" s="58"/>
      <c r="L147" s="58"/>
      <c r="M147" s="58"/>
      <c r="N147" s="58"/>
      <c r="O147" s="58"/>
      <c r="P147" s="58"/>
      <c r="Q147" s="75"/>
      <c r="R147" s="58"/>
      <c r="S147" s="58"/>
      <c r="T147" s="58"/>
      <c r="U147" s="58"/>
      <c r="V147" s="58"/>
      <c r="W147" s="58"/>
      <c r="X147" s="58"/>
      <c r="Y147" s="58"/>
      <c r="Z147" s="127"/>
    </row>
    <row r="148" spans="1:26" ht="15.75" hidden="1" customHeight="1" x14ac:dyDescent="0.15">
      <c r="A148" s="22"/>
      <c r="B148" s="22"/>
      <c r="C148" s="127"/>
      <c r="D148" s="127"/>
      <c r="E148" s="127"/>
      <c r="F148" s="127"/>
      <c r="G148" s="127"/>
      <c r="H148" s="127"/>
      <c r="I148" s="58"/>
      <c r="J148" s="58"/>
      <c r="K148" s="58"/>
      <c r="L148" s="58"/>
      <c r="M148" s="58"/>
      <c r="N148" s="58"/>
      <c r="O148" s="58"/>
      <c r="P148" s="58"/>
      <c r="Q148" s="75"/>
      <c r="R148" s="58"/>
      <c r="S148" s="58"/>
      <c r="T148" s="58"/>
      <c r="U148" s="58"/>
      <c r="V148" s="58"/>
      <c r="W148" s="58"/>
      <c r="X148" s="58"/>
      <c r="Y148" s="58"/>
      <c r="Z148" s="127"/>
    </row>
    <row r="149" spans="1:26" ht="20.100000000000001" customHeight="1" x14ac:dyDescent="0.15">
      <c r="A149" s="22"/>
      <c r="B149" s="22"/>
      <c r="C149" s="127"/>
      <c r="D149" s="127"/>
      <c r="E149" s="127"/>
      <c r="F149" s="127"/>
      <c r="G149" s="127"/>
      <c r="H149" s="127"/>
      <c r="I149" s="58"/>
      <c r="J149" s="127"/>
      <c r="K149" s="127"/>
      <c r="L149" s="127"/>
      <c r="M149" s="127"/>
      <c r="N149" s="127"/>
      <c r="O149" s="127"/>
      <c r="P149" s="127"/>
      <c r="Q149" s="76"/>
      <c r="R149" s="127"/>
      <c r="S149" s="127"/>
      <c r="T149" s="127"/>
      <c r="U149" s="127"/>
      <c r="V149" s="127"/>
      <c r="W149" s="127"/>
      <c r="X149" s="127"/>
      <c r="Y149" s="127"/>
      <c r="Z149" s="127"/>
    </row>
    <row r="150" spans="1:26" ht="20.100000000000001" customHeight="1" x14ac:dyDescent="0.15">
      <c r="A150" s="22"/>
      <c r="B150" s="22"/>
      <c r="C150" s="228" t="s">
        <v>44</v>
      </c>
      <c r="D150" s="229"/>
      <c r="E150" s="229"/>
      <c r="F150" s="229"/>
      <c r="G150" s="229"/>
      <c r="H150" s="230"/>
      <c r="I150" s="59"/>
      <c r="K150" s="59"/>
    </row>
    <row r="151" spans="1:26" ht="20.100000000000001" customHeight="1" x14ac:dyDescent="0.15">
      <c r="A151" s="22"/>
      <c r="B151" s="22"/>
      <c r="C151" s="35"/>
      <c r="D151" s="36"/>
      <c r="E151" s="36"/>
      <c r="F151" s="36"/>
      <c r="G151" s="36"/>
      <c r="H151" s="36"/>
      <c r="I151" s="37"/>
      <c r="J151" s="37"/>
      <c r="K151" s="37"/>
      <c r="L151" s="37"/>
      <c r="M151" s="37"/>
      <c r="N151" s="37"/>
      <c r="O151" s="37"/>
      <c r="P151" s="37"/>
      <c r="Q151" s="37"/>
      <c r="R151" s="37"/>
      <c r="S151" s="37"/>
      <c r="T151" s="37"/>
      <c r="U151" s="37"/>
      <c r="V151" s="37"/>
      <c r="W151" s="37"/>
      <c r="X151" s="37"/>
      <c r="Y151" s="37"/>
      <c r="Z151" s="38"/>
    </row>
    <row r="152" spans="1:26" ht="20.100000000000001" customHeight="1" x14ac:dyDescent="0.15">
      <c r="A152" s="22"/>
      <c r="B152" s="22"/>
      <c r="C152" s="35"/>
      <c r="D152" s="77" t="s">
        <v>45</v>
      </c>
      <c r="E152" s="60"/>
      <c r="F152" s="60"/>
      <c r="G152" s="60"/>
      <c r="H152" s="60"/>
      <c r="I152" s="60"/>
      <c r="J152" s="60"/>
      <c r="K152" s="60"/>
      <c r="L152" s="60"/>
      <c r="M152" s="60"/>
      <c r="N152" s="60"/>
      <c r="O152" s="60"/>
      <c r="P152" s="60"/>
      <c r="Q152" s="60"/>
      <c r="R152" s="60"/>
      <c r="S152" s="60"/>
      <c r="T152" s="60"/>
      <c r="U152" s="60"/>
      <c r="V152" s="60"/>
      <c r="W152" s="60"/>
      <c r="X152" s="128"/>
      <c r="Y152" s="127"/>
      <c r="Z152" s="42"/>
    </row>
    <row r="153" spans="1:26" ht="20.100000000000001" customHeight="1" x14ac:dyDescent="0.15">
      <c r="A153" s="22">
        <f>IF(AND($I153&lt;&gt;"しない", $I153&lt;&gt;"する"), 1001, 0)</f>
        <v>0</v>
      </c>
      <c r="B153" s="22"/>
      <c r="C153" s="39"/>
      <c r="D153" s="40">
        <v>1</v>
      </c>
      <c r="E153" s="127" t="s">
        <v>46</v>
      </c>
      <c r="F153" s="127"/>
      <c r="G153" s="127"/>
      <c r="H153" s="127"/>
      <c r="I153" s="129" t="s">
        <v>47</v>
      </c>
      <c r="J153" s="234"/>
      <c r="K153" s="234"/>
      <c r="L153" s="234"/>
      <c r="M153" s="234"/>
      <c r="N153" s="127"/>
      <c r="O153" s="127"/>
      <c r="P153" s="127"/>
      <c r="Q153" s="127"/>
      <c r="R153" s="127"/>
      <c r="S153" s="127"/>
      <c r="T153" s="127"/>
      <c r="U153" s="127"/>
      <c r="Z153" s="78"/>
    </row>
    <row r="154" spans="1:26" ht="20.100000000000001" customHeight="1" x14ac:dyDescent="0.15">
      <c r="A154" s="22"/>
      <c r="B154" s="22"/>
      <c r="C154" s="44"/>
      <c r="D154" s="127"/>
      <c r="E154" s="127"/>
      <c r="F154" s="127"/>
      <c r="G154" s="127"/>
      <c r="H154" s="127"/>
      <c r="I154" s="79"/>
      <c r="J154" s="43" t="s">
        <v>5</v>
      </c>
      <c r="K154" s="43"/>
      <c r="L154" s="43"/>
      <c r="M154" s="43"/>
      <c r="N154" s="43"/>
      <c r="O154" s="43"/>
      <c r="P154" s="43"/>
      <c r="Q154" s="43"/>
      <c r="R154" s="43"/>
      <c r="S154" s="43"/>
      <c r="T154" s="43"/>
      <c r="U154" s="127"/>
      <c r="Z154" s="78"/>
    </row>
    <row r="155" spans="1:26" ht="20.100000000000001" customHeight="1" x14ac:dyDescent="0.15">
      <c r="A155" s="22">
        <f>IF(AND($I153="する",OR(TRIM($I155)="", NOT(OR(IFERROR(SEARCH(" ",$I155),0)&gt;0, IFERROR(SEARCH("　",$I155),0)&gt;0)))), 1001, 0)</f>
        <v>0</v>
      </c>
      <c r="B155" s="22"/>
      <c r="C155" s="39"/>
      <c r="D155" s="40">
        <v>2</v>
      </c>
      <c r="E155" s="18" t="s">
        <v>40</v>
      </c>
      <c r="I155" s="129"/>
      <c r="J155" s="129"/>
      <c r="K155" s="129"/>
      <c r="L155" s="129"/>
      <c r="M155" s="129"/>
      <c r="N155" s="129"/>
      <c r="O155" s="129"/>
      <c r="P155" s="129"/>
      <c r="Q155" s="129"/>
      <c r="R155" s="129"/>
      <c r="S155" s="129"/>
      <c r="T155" s="129"/>
      <c r="U155" s="129"/>
      <c r="V155" s="129"/>
      <c r="W155" s="129"/>
      <c r="X155" s="129"/>
      <c r="Y155" s="129"/>
      <c r="Z155" s="42"/>
    </row>
    <row r="156" spans="1:26" ht="20.100000000000001" customHeight="1" x14ac:dyDescent="0.15">
      <c r="A156" s="22"/>
      <c r="B156" s="22"/>
      <c r="C156" s="39"/>
      <c r="D156" s="40"/>
      <c r="E156" s="127"/>
      <c r="F156" s="127"/>
      <c r="G156" s="127"/>
      <c r="H156" s="127"/>
      <c r="I156" s="47" t="s">
        <v>18</v>
      </c>
      <c r="J156" s="43" t="s">
        <v>19</v>
      </c>
      <c r="K156" s="43"/>
      <c r="L156" s="43"/>
      <c r="M156" s="43"/>
      <c r="N156" s="43"/>
      <c r="O156" s="43"/>
      <c r="P156" s="43"/>
      <c r="Q156" s="43"/>
      <c r="R156" s="43"/>
      <c r="S156" s="43"/>
      <c r="T156" s="43"/>
      <c r="U156" s="43"/>
      <c r="V156" s="43"/>
      <c r="W156" s="43"/>
      <c r="X156" s="43"/>
      <c r="Y156" s="43"/>
      <c r="Z156" s="42"/>
    </row>
    <row r="157" spans="1:26" ht="20.100000000000001" customHeight="1" x14ac:dyDescent="0.15">
      <c r="A157" s="22">
        <f>IF(AND($I153="する",OR(TRIM($I157)="", NOT(OR(IFERROR(SEARCH(" ",$I157),0)&gt;0, IFERROR(SEARCH("　",$I157),0)&gt;0)))), 1001, 0)</f>
        <v>0</v>
      </c>
      <c r="B157" s="22"/>
      <c r="C157" s="39"/>
      <c r="D157" s="40">
        <v>3</v>
      </c>
      <c r="E157" s="18" t="s">
        <v>41</v>
      </c>
      <c r="I157" s="129"/>
      <c r="J157" s="129"/>
      <c r="K157" s="129"/>
      <c r="L157" s="129"/>
      <c r="M157" s="129"/>
      <c r="N157" s="129"/>
      <c r="O157" s="129"/>
      <c r="P157" s="129"/>
      <c r="Q157" s="129"/>
      <c r="R157" s="129"/>
      <c r="S157" s="129"/>
      <c r="T157" s="129"/>
      <c r="U157" s="129"/>
      <c r="V157" s="129"/>
      <c r="W157" s="129"/>
      <c r="X157" s="129"/>
      <c r="Y157" s="129"/>
      <c r="Z157" s="42"/>
    </row>
    <row r="158" spans="1:26" ht="20.100000000000001" customHeight="1" x14ac:dyDescent="0.15">
      <c r="A158" s="22"/>
      <c r="B158" s="22"/>
      <c r="C158" s="44"/>
      <c r="D158" s="127"/>
      <c r="E158" s="127"/>
      <c r="F158" s="127"/>
      <c r="G158" s="127"/>
      <c r="H158" s="127"/>
      <c r="I158" s="47" t="s">
        <v>18</v>
      </c>
      <c r="J158" s="43" t="s">
        <v>21</v>
      </c>
      <c r="K158" s="43"/>
      <c r="L158" s="43"/>
      <c r="M158" s="43"/>
      <c r="N158" s="43"/>
      <c r="O158" s="43"/>
      <c r="P158" s="43"/>
      <c r="Q158" s="43"/>
      <c r="R158" s="43"/>
      <c r="S158" s="43"/>
      <c r="T158" s="43"/>
      <c r="U158" s="43"/>
      <c r="V158" s="43"/>
      <c r="W158" s="43"/>
      <c r="X158" s="43"/>
      <c r="Y158" s="43"/>
      <c r="Z158" s="42"/>
    </row>
    <row r="159" spans="1:26" ht="20.100000000000001" customHeight="1" x14ac:dyDescent="0.15">
      <c r="A159" s="22">
        <f>IF(AND($I153="する",OR(TRIM($I159)="", LEN($I159)&lt;&gt;8, NOT(ISNUMBER(VALUE(I159))), IFERROR(SEARCH("-", $I159),0)&gt;0)), 1001, 0)</f>
        <v>0</v>
      </c>
      <c r="B159" s="22"/>
      <c r="C159" s="39"/>
      <c r="D159" s="40">
        <v>4</v>
      </c>
      <c r="E159" s="18" t="s">
        <v>48</v>
      </c>
      <c r="I159" s="129"/>
      <c r="J159" s="129"/>
      <c r="K159" s="129"/>
      <c r="L159" s="129"/>
      <c r="M159" s="129"/>
      <c r="N159" s="127"/>
      <c r="O159" s="127"/>
      <c r="P159" s="127"/>
      <c r="Q159" s="127"/>
      <c r="R159" s="127"/>
      <c r="S159" s="127"/>
      <c r="T159" s="127"/>
      <c r="U159" s="127"/>
      <c r="V159" s="127"/>
      <c r="W159" s="127"/>
      <c r="X159" s="127"/>
      <c r="Y159" s="127"/>
      <c r="Z159" s="42"/>
    </row>
    <row r="160" spans="1:26" ht="20.100000000000001" customHeight="1" x14ac:dyDescent="0.15">
      <c r="A160" s="22"/>
      <c r="B160" s="22"/>
      <c r="C160" s="44"/>
      <c r="D160" s="127"/>
      <c r="E160" s="127"/>
      <c r="F160" s="127"/>
      <c r="G160" s="127"/>
      <c r="H160" s="127"/>
      <c r="I160" s="41"/>
      <c r="J160" s="43" t="s">
        <v>51</v>
      </c>
      <c r="K160" s="128"/>
      <c r="L160" s="128"/>
      <c r="M160" s="128"/>
      <c r="N160" s="128"/>
      <c r="O160" s="128"/>
      <c r="P160" s="128"/>
      <c r="Q160" s="128"/>
      <c r="R160" s="128"/>
      <c r="S160" s="128"/>
      <c r="T160" s="128"/>
      <c r="U160" s="128"/>
      <c r="V160" s="128"/>
      <c r="W160" s="128"/>
      <c r="X160" s="128"/>
      <c r="Y160" s="128"/>
      <c r="Z160" s="42"/>
    </row>
    <row r="161" spans="1:27" ht="20.100000000000001" customHeight="1" x14ac:dyDescent="0.15">
      <c r="A161" s="22">
        <f>IF(AND($I153="する",TRIM($I161)=""), 1001, 0)</f>
        <v>0</v>
      </c>
      <c r="B161" s="22"/>
      <c r="C161" s="39"/>
      <c r="D161" s="40">
        <v>5</v>
      </c>
      <c r="E161" s="18" t="s">
        <v>8</v>
      </c>
      <c r="I161" s="235"/>
      <c r="J161" s="236"/>
      <c r="K161" s="236"/>
      <c r="L161" s="236"/>
      <c r="M161" s="236"/>
      <c r="N161" s="127"/>
      <c r="O161" s="127"/>
      <c r="P161" s="127"/>
      <c r="Q161" s="127"/>
      <c r="R161" s="127"/>
      <c r="S161" s="127"/>
      <c r="T161" s="127"/>
      <c r="U161" s="127"/>
      <c r="V161" s="127"/>
      <c r="W161" s="127"/>
      <c r="X161" s="127"/>
      <c r="Y161" s="127"/>
      <c r="Z161" s="42"/>
    </row>
    <row r="162" spans="1:27" ht="20.100000000000001" customHeight="1" x14ac:dyDescent="0.15">
      <c r="A162" s="22"/>
      <c r="B162" s="22"/>
      <c r="C162" s="39"/>
      <c r="D162" s="40"/>
      <c r="E162" s="127"/>
      <c r="F162" s="127"/>
      <c r="G162" s="127"/>
      <c r="H162" s="127"/>
      <c r="I162" s="41"/>
      <c r="J162" s="43" t="s">
        <v>336</v>
      </c>
      <c r="K162" s="128"/>
      <c r="L162" s="128"/>
      <c r="M162" s="128"/>
      <c r="N162" s="128"/>
      <c r="O162" s="128"/>
      <c r="P162" s="128"/>
      <c r="Q162" s="128"/>
      <c r="R162" s="128"/>
      <c r="S162" s="128"/>
      <c r="T162" s="128"/>
      <c r="U162" s="128"/>
      <c r="V162" s="128"/>
      <c r="W162" s="128"/>
      <c r="X162" s="128"/>
      <c r="Y162" s="128"/>
      <c r="Z162" s="42"/>
    </row>
    <row r="163" spans="1:27" ht="20.100000000000001" customHeight="1" x14ac:dyDescent="0.15">
      <c r="A163" s="22">
        <f>IF(AND($I153="する",AND($I163&lt;&gt;"", OR(ISERROR(FIND("@"&amp;LEFT($I163,3)&amp;"@", 都道府県3))=FALSE, ISERROR(FIND("@"&amp;LEFT($I163,4)&amp;"@",都道府県4))=FALSE))=FALSE), 1001, 0)</f>
        <v>0</v>
      </c>
      <c r="B163" s="22"/>
      <c r="C163" s="39"/>
      <c r="D163" s="40">
        <v>6</v>
      </c>
      <c r="E163" s="18" t="s">
        <v>9</v>
      </c>
      <c r="I163" s="237"/>
      <c r="J163" s="237"/>
      <c r="K163" s="237"/>
      <c r="L163" s="237"/>
      <c r="M163" s="237"/>
      <c r="N163" s="237"/>
      <c r="O163" s="237"/>
      <c r="P163" s="237"/>
      <c r="Q163" s="238"/>
      <c r="R163" s="237"/>
      <c r="S163" s="237"/>
      <c r="T163" s="237"/>
      <c r="U163" s="237"/>
      <c r="V163" s="237"/>
      <c r="W163" s="237"/>
      <c r="X163" s="237"/>
      <c r="Y163" s="237"/>
      <c r="Z163" s="42"/>
    </row>
    <row r="164" spans="1:27" ht="20.100000000000001" customHeight="1" x14ac:dyDescent="0.15">
      <c r="A164" s="22"/>
      <c r="B164" s="22"/>
      <c r="C164" s="39"/>
      <c r="D164" s="40"/>
      <c r="E164" s="127"/>
      <c r="F164" s="127"/>
      <c r="G164" s="127"/>
      <c r="H164" s="127"/>
      <c r="I164" s="41"/>
      <c r="J164" s="43" t="s">
        <v>10</v>
      </c>
      <c r="K164" s="128"/>
      <c r="L164" s="128"/>
      <c r="M164" s="128"/>
      <c r="N164" s="128"/>
      <c r="O164" s="128"/>
      <c r="P164" s="128"/>
      <c r="Q164" s="128"/>
      <c r="R164" s="128"/>
      <c r="S164" s="128"/>
      <c r="T164" s="128"/>
      <c r="U164" s="128"/>
      <c r="V164" s="128"/>
      <c r="W164" s="128"/>
      <c r="X164" s="128"/>
      <c r="Y164" s="128"/>
      <c r="Z164" s="42"/>
    </row>
    <row r="165" spans="1:27" ht="20.100000000000001" customHeight="1" x14ac:dyDescent="0.15">
      <c r="A165" s="22">
        <f>IF(AND($I153="する",NOT(AND(TRIM($I165)&lt;&gt;"",ISNUMBER(VALUE(SUBSTITUTE($I165,"-",""))),IFERROR(SEARCH("-",$I165),0)&gt;0))), 1001, 0)</f>
        <v>0</v>
      </c>
      <c r="B165" s="22"/>
      <c r="C165" s="39"/>
      <c r="D165" s="40">
        <v>7</v>
      </c>
      <c r="E165" s="18" t="s">
        <v>22</v>
      </c>
      <c r="I165" s="129"/>
      <c r="J165" s="129"/>
      <c r="K165" s="129"/>
      <c r="L165" s="129"/>
      <c r="M165" s="129"/>
      <c r="Y165" s="128"/>
      <c r="Z165" s="42"/>
    </row>
    <row r="166" spans="1:27" ht="20.100000000000001" customHeight="1" x14ac:dyDescent="0.15">
      <c r="A166" s="22"/>
      <c r="B166" s="22"/>
      <c r="C166" s="44"/>
      <c r="D166" s="127"/>
      <c r="E166" s="127"/>
      <c r="F166" s="127"/>
      <c r="G166" s="127"/>
      <c r="H166" s="127"/>
      <c r="I166" s="41"/>
      <c r="J166" s="43" t="s">
        <v>25</v>
      </c>
      <c r="K166" s="128"/>
      <c r="L166" s="128"/>
      <c r="M166" s="128"/>
      <c r="N166" s="128"/>
      <c r="O166" s="128"/>
      <c r="P166" s="128"/>
      <c r="Q166" s="128"/>
      <c r="R166" s="128"/>
      <c r="S166" s="128"/>
      <c r="T166" s="128"/>
      <c r="U166" s="128"/>
      <c r="V166" s="128"/>
      <c r="W166" s="128"/>
      <c r="X166" s="128"/>
      <c r="Y166" s="128"/>
      <c r="Z166" s="42"/>
    </row>
    <row r="167" spans="1:27" ht="20.100000000000001" customHeight="1" x14ac:dyDescent="0.15">
      <c r="A167" s="22">
        <f>IF(AND($I153="する",AND(TRIM($I167)&lt;&gt;"",NOT(AND(ISNUMBER(VALUE(SUBSTITUTE($I167,"-",""))),IFERROR(SEARCH("-",$I167),0)&gt;0)))), 1001, 0)</f>
        <v>0</v>
      </c>
      <c r="B167" s="22"/>
      <c r="C167" s="39"/>
      <c r="D167" s="40">
        <v>8</v>
      </c>
      <c r="E167" s="18" t="s">
        <v>26</v>
      </c>
      <c r="I167" s="129"/>
      <c r="J167" s="129"/>
      <c r="K167" s="129"/>
      <c r="L167" s="129"/>
      <c r="M167" s="129"/>
      <c r="N167" s="128"/>
      <c r="O167" s="128"/>
      <c r="P167" s="128"/>
      <c r="Q167" s="128"/>
      <c r="R167" s="128"/>
      <c r="S167" s="128"/>
      <c r="T167" s="128"/>
      <c r="U167" s="128"/>
      <c r="V167" s="128"/>
      <c r="W167" s="128"/>
      <c r="X167" s="128"/>
      <c r="Y167" s="128"/>
      <c r="Z167" s="42"/>
    </row>
    <row r="168" spans="1:27" ht="20.100000000000001" customHeight="1" x14ac:dyDescent="0.15">
      <c r="A168" s="22"/>
      <c r="B168" s="22"/>
      <c r="C168" s="44"/>
      <c r="D168" s="127"/>
      <c r="E168" s="127"/>
      <c r="F168" s="127"/>
      <c r="G168" s="127"/>
      <c r="H168" s="127"/>
      <c r="I168" s="41"/>
      <c r="J168" s="43" t="s">
        <v>25</v>
      </c>
      <c r="K168" s="128"/>
      <c r="L168" s="128"/>
      <c r="M168" s="128"/>
      <c r="N168" s="128"/>
      <c r="O168" s="128"/>
      <c r="P168" s="128"/>
      <c r="Q168" s="128"/>
      <c r="R168" s="128"/>
      <c r="S168" s="128"/>
      <c r="T168" s="128"/>
      <c r="U168" s="128"/>
      <c r="V168" s="128"/>
      <c r="W168" s="128"/>
      <c r="X168" s="128"/>
      <c r="Y168" s="128"/>
      <c r="Z168" s="42"/>
    </row>
    <row r="169" spans="1:27" ht="20.100000000000001" customHeight="1" x14ac:dyDescent="0.15">
      <c r="A169" s="22">
        <f>IF(AND($I153="する",AND(TRIM($I169)&lt;&gt;"", NOT(IFERROR(SEARCH("@",$I169),0)&gt;0))), 1001, 0)</f>
        <v>0</v>
      </c>
      <c r="B169" s="22"/>
      <c r="C169" s="39"/>
      <c r="D169" s="40">
        <v>9</v>
      </c>
      <c r="E169" s="18" t="s">
        <v>27</v>
      </c>
      <c r="I169" s="129"/>
      <c r="J169" s="129"/>
      <c r="K169" s="129"/>
      <c r="L169" s="129"/>
      <c r="M169" s="129"/>
      <c r="N169" s="129"/>
      <c r="O169" s="129"/>
      <c r="P169" s="129"/>
      <c r="Q169" s="225"/>
      <c r="R169" s="129"/>
      <c r="S169" s="129"/>
      <c r="T169" s="129"/>
      <c r="U169" s="129"/>
      <c r="V169" s="129"/>
      <c r="W169" s="129"/>
      <c r="X169" s="129"/>
      <c r="Y169" s="129"/>
      <c r="Z169" s="42"/>
    </row>
    <row r="170" spans="1:27" ht="30" customHeight="1" x14ac:dyDescent="0.15">
      <c r="A170" s="22"/>
      <c r="B170" s="22"/>
      <c r="C170" s="44"/>
      <c r="D170" s="127"/>
      <c r="E170" s="127"/>
      <c r="F170" s="127"/>
      <c r="G170" s="127"/>
      <c r="H170" s="127"/>
      <c r="I170" s="41"/>
      <c r="J170" s="226" t="s">
        <v>341</v>
      </c>
      <c r="K170" s="227"/>
      <c r="L170" s="227"/>
      <c r="M170" s="227"/>
      <c r="N170" s="227"/>
      <c r="O170" s="227"/>
      <c r="P170" s="227"/>
      <c r="Q170" s="227"/>
      <c r="R170" s="227"/>
      <c r="S170" s="227"/>
      <c r="T170" s="227"/>
      <c r="U170" s="227"/>
      <c r="V170" s="227"/>
      <c r="W170" s="227"/>
      <c r="X170" s="227"/>
      <c r="Y170" s="227"/>
      <c r="Z170" s="42"/>
    </row>
    <row r="171" spans="1:27" ht="20.100000000000001" customHeight="1" x14ac:dyDescent="0.15">
      <c r="A171" s="22"/>
      <c r="B171" s="22"/>
      <c r="C171" s="52"/>
      <c r="D171" s="53"/>
      <c r="E171" s="53"/>
      <c r="F171" s="53"/>
      <c r="G171" s="53"/>
      <c r="H171" s="53"/>
      <c r="I171" s="54"/>
      <c r="J171" s="54"/>
      <c r="K171" s="55"/>
      <c r="L171" s="54"/>
      <c r="M171" s="54"/>
      <c r="N171" s="54"/>
      <c r="O171" s="54"/>
      <c r="P171" s="54"/>
      <c r="Q171" s="54"/>
      <c r="R171" s="54"/>
      <c r="S171" s="54"/>
      <c r="T171" s="54"/>
      <c r="U171" s="54"/>
      <c r="V171" s="54"/>
      <c r="W171" s="54"/>
      <c r="X171" s="54"/>
      <c r="Y171" s="80"/>
      <c r="Z171" s="56"/>
      <c r="AA171" s="67"/>
    </row>
    <row r="172" spans="1:27" ht="20.100000000000001" customHeight="1" x14ac:dyDescent="0.15">
      <c r="A172" s="22"/>
      <c r="B172" s="22"/>
      <c r="C172" s="127"/>
      <c r="D172" s="127"/>
      <c r="E172" s="127"/>
      <c r="F172" s="127"/>
      <c r="G172" s="127"/>
      <c r="H172" s="127"/>
      <c r="I172" s="58"/>
      <c r="J172" s="58"/>
      <c r="K172" s="58"/>
      <c r="L172" s="58"/>
      <c r="M172" s="58"/>
      <c r="N172" s="58"/>
      <c r="O172" s="58"/>
      <c r="P172" s="58"/>
      <c r="Q172" s="58"/>
      <c r="R172" s="58"/>
      <c r="S172" s="58"/>
      <c r="T172" s="58"/>
      <c r="U172" s="58"/>
      <c r="V172" s="58"/>
      <c r="W172" s="58"/>
      <c r="X172" s="58"/>
      <c r="Y172" s="81"/>
      <c r="Z172" s="127"/>
      <c r="AA172" s="67"/>
    </row>
    <row r="173" spans="1:27" ht="20.100000000000001" customHeight="1" x14ac:dyDescent="0.15">
      <c r="A173" s="22"/>
      <c r="B173" s="22"/>
      <c r="C173" s="127"/>
      <c r="D173" s="127"/>
      <c r="E173" s="127"/>
      <c r="F173" s="127"/>
      <c r="G173" s="127"/>
      <c r="H173" s="127"/>
      <c r="I173" s="82"/>
      <c r="J173" s="58"/>
      <c r="K173" s="58"/>
      <c r="L173" s="58"/>
      <c r="M173" s="58"/>
      <c r="N173" s="81"/>
      <c r="O173" s="58"/>
      <c r="P173" s="58"/>
      <c r="Q173" s="58"/>
      <c r="R173" s="81"/>
      <c r="S173" s="58"/>
      <c r="T173" s="58"/>
      <c r="U173" s="58"/>
      <c r="V173" s="58"/>
      <c r="W173" s="58"/>
      <c r="X173" s="58"/>
      <c r="Y173" s="58"/>
      <c r="Z173" s="58"/>
      <c r="AA173" s="58"/>
    </row>
    <row r="174" spans="1:27" ht="20.100000000000001" customHeight="1" x14ac:dyDescent="0.15">
      <c r="A174" s="22"/>
      <c r="B174" s="22"/>
      <c r="C174" s="228" t="s">
        <v>3</v>
      </c>
      <c r="D174" s="229"/>
      <c r="E174" s="229"/>
      <c r="F174" s="229"/>
      <c r="G174" s="229"/>
      <c r="H174" s="230"/>
      <c r="I174" s="83"/>
      <c r="J174" s="84"/>
      <c r="K174" s="84"/>
      <c r="L174" s="84"/>
      <c r="M174" s="84"/>
      <c r="N174" s="84"/>
      <c r="O174" s="84"/>
      <c r="P174" s="84"/>
      <c r="Q174" s="84"/>
      <c r="R174" s="84"/>
      <c r="S174" s="84"/>
      <c r="T174" s="84"/>
      <c r="U174" s="84"/>
      <c r="V174" s="84"/>
      <c r="W174" s="84"/>
      <c r="X174" s="84"/>
      <c r="Y174" s="84"/>
      <c r="Z174" s="84"/>
    </row>
    <row r="175" spans="1:27" ht="20.100000000000001" customHeight="1" x14ac:dyDescent="0.15">
      <c r="A175" s="22"/>
      <c r="B175" s="22"/>
      <c r="C175" s="85"/>
      <c r="D175" s="86"/>
      <c r="E175" s="86"/>
      <c r="F175" s="86"/>
      <c r="G175" s="86"/>
      <c r="H175" s="86"/>
      <c r="Z175" s="78"/>
      <c r="AA175" s="49"/>
    </row>
    <row r="176" spans="1:27" ht="20.100000000000001" hidden="1" customHeight="1" x14ac:dyDescent="0.15">
      <c r="A176" s="22"/>
      <c r="B176" s="22"/>
      <c r="C176" s="39"/>
      <c r="D176" s="40"/>
      <c r="E176" s="87"/>
      <c r="F176" s="87"/>
      <c r="G176" s="87"/>
      <c r="H176" s="87"/>
      <c r="I176" s="87"/>
      <c r="J176" s="87"/>
      <c r="K176" s="128"/>
      <c r="L176" s="128"/>
      <c r="M176" s="128"/>
      <c r="N176" s="128"/>
      <c r="O176" s="128"/>
      <c r="P176" s="128"/>
      <c r="Q176" s="128"/>
      <c r="R176" s="128"/>
      <c r="S176" s="128"/>
      <c r="T176" s="128"/>
      <c r="U176" s="128"/>
      <c r="V176" s="128"/>
      <c r="W176" s="128"/>
      <c r="X176" s="128"/>
      <c r="Y176" s="128"/>
      <c r="Z176" s="42"/>
    </row>
    <row r="177" spans="1:27" ht="13.5" hidden="1" customHeight="1" x14ac:dyDescent="0.15">
      <c r="A177" s="34"/>
      <c r="B177" s="22"/>
      <c r="C177" s="39"/>
      <c r="D177" s="40"/>
      <c r="E177" s="88"/>
      <c r="F177" s="89"/>
      <c r="G177" s="89"/>
      <c r="H177" s="89"/>
      <c r="P177" s="89"/>
      <c r="Q177" s="89"/>
      <c r="R177" s="89"/>
      <c r="S177" s="90"/>
      <c r="T177" s="128"/>
      <c r="U177" s="128"/>
      <c r="V177" s="128"/>
      <c r="W177" s="128"/>
      <c r="X177" s="128"/>
      <c r="Y177" s="128"/>
      <c r="Z177" s="42"/>
    </row>
    <row r="178" spans="1:27" ht="13.5" hidden="1" customHeight="1" x14ac:dyDescent="0.15">
      <c r="A178" s="34"/>
      <c r="B178" s="22"/>
      <c r="C178" s="39"/>
      <c r="D178" s="40"/>
      <c r="E178" s="88"/>
      <c r="F178" s="89"/>
      <c r="G178" s="89"/>
      <c r="H178" s="89"/>
      <c r="P178" s="89"/>
      <c r="Q178" s="89"/>
      <c r="R178" s="89"/>
      <c r="S178" s="90"/>
      <c r="T178" s="128"/>
      <c r="U178" s="128"/>
      <c r="V178" s="128"/>
      <c r="W178" s="128"/>
      <c r="X178" s="128"/>
      <c r="Y178" s="128"/>
      <c r="Z178" s="42"/>
    </row>
    <row r="179" spans="1:27" ht="13.5" hidden="1" customHeight="1" x14ac:dyDescent="0.15">
      <c r="A179" s="34"/>
      <c r="B179" s="22"/>
      <c r="C179" s="39"/>
      <c r="D179" s="40"/>
      <c r="E179" s="88"/>
      <c r="F179" s="89"/>
      <c r="G179" s="89"/>
      <c r="H179" s="89"/>
      <c r="P179" s="89"/>
      <c r="Q179" s="89"/>
      <c r="R179" s="89"/>
      <c r="S179" s="90"/>
      <c r="T179" s="128"/>
      <c r="U179" s="128"/>
      <c r="V179" s="128"/>
      <c r="W179" s="128"/>
      <c r="X179" s="128"/>
      <c r="Y179" s="128"/>
      <c r="Z179" s="42"/>
    </row>
    <row r="180" spans="1:27" ht="13.5" hidden="1" customHeight="1" x14ac:dyDescent="0.15">
      <c r="A180" s="34"/>
      <c r="B180" s="22"/>
      <c r="C180" s="39"/>
      <c r="D180" s="40"/>
      <c r="E180" s="88"/>
      <c r="F180" s="89"/>
      <c r="G180" s="89"/>
      <c r="H180" s="89"/>
      <c r="P180" s="89"/>
      <c r="Q180" s="89"/>
      <c r="R180" s="89"/>
      <c r="S180" s="90"/>
      <c r="T180" s="128"/>
      <c r="U180" s="128"/>
      <c r="V180" s="128"/>
      <c r="W180" s="128"/>
      <c r="X180" s="128"/>
      <c r="Y180" s="128"/>
      <c r="Z180" s="42"/>
    </row>
    <row r="181" spans="1:27" ht="13.5" hidden="1" customHeight="1" x14ac:dyDescent="0.15">
      <c r="A181" s="34"/>
      <c r="B181" s="22"/>
      <c r="C181" s="39"/>
      <c r="D181" s="40"/>
      <c r="E181" s="88"/>
      <c r="F181" s="89"/>
      <c r="G181" s="89"/>
      <c r="H181" s="89"/>
      <c r="P181" s="89"/>
      <c r="Q181" s="89"/>
      <c r="R181" s="89"/>
      <c r="S181" s="90"/>
      <c r="T181" s="128"/>
      <c r="U181" s="128"/>
      <c r="V181" s="128"/>
      <c r="W181" s="128"/>
      <c r="X181" s="128"/>
      <c r="Y181" s="128"/>
      <c r="Z181" s="42"/>
    </row>
    <row r="182" spans="1:27" ht="13.5" hidden="1" customHeight="1" x14ac:dyDescent="0.15">
      <c r="A182" s="34"/>
      <c r="B182" s="22"/>
      <c r="C182" s="39"/>
      <c r="D182" s="40"/>
      <c r="E182" s="88"/>
      <c r="F182" s="89"/>
      <c r="G182" s="89"/>
      <c r="H182" s="89"/>
      <c r="P182" s="89"/>
      <c r="Q182" s="89"/>
      <c r="R182" s="89"/>
      <c r="S182" s="90"/>
      <c r="T182" s="128"/>
      <c r="U182" s="128"/>
      <c r="V182" s="128"/>
      <c r="W182" s="128"/>
      <c r="X182" s="128"/>
      <c r="Y182" s="128"/>
      <c r="Z182" s="42"/>
    </row>
    <row r="183" spans="1:27" ht="20.100000000000001" hidden="1" customHeight="1" x14ac:dyDescent="0.15">
      <c r="A183" s="22"/>
      <c r="B183" s="22"/>
      <c r="C183" s="39"/>
      <c r="D183" s="40"/>
      <c r="E183" s="91"/>
      <c r="F183" s="92"/>
      <c r="G183" s="93"/>
      <c r="H183" s="93"/>
      <c r="I183" s="94"/>
      <c r="J183" s="93"/>
      <c r="K183" s="93"/>
      <c r="L183" s="95"/>
      <c r="M183" s="95"/>
      <c r="Y183" s="127"/>
      <c r="Z183" s="78"/>
    </row>
    <row r="184" spans="1:27" ht="20.100000000000001" customHeight="1" x14ac:dyDescent="0.15">
      <c r="A184" s="22"/>
      <c r="B184" s="22"/>
      <c r="C184" s="39"/>
      <c r="D184" s="40">
        <v>1</v>
      </c>
      <c r="E184" s="18" t="s">
        <v>49</v>
      </c>
      <c r="F184" s="127"/>
      <c r="G184" s="127"/>
      <c r="H184" s="127"/>
      <c r="I184" s="231"/>
      <c r="J184" s="130"/>
      <c r="K184" s="130"/>
      <c r="L184" s="130"/>
      <c r="M184" s="130"/>
      <c r="N184" s="96"/>
      <c r="O184" s="90"/>
      <c r="P184" s="90"/>
      <c r="Q184" s="90"/>
      <c r="R184" s="90"/>
      <c r="S184" s="90"/>
      <c r="T184" s="90"/>
      <c r="U184" s="90"/>
      <c r="V184" s="90"/>
      <c r="W184" s="90"/>
      <c r="X184" s="90"/>
      <c r="Y184" s="90"/>
      <c r="Z184" s="97"/>
      <c r="AA184" s="44"/>
    </row>
    <row r="185" spans="1:27" ht="20.100000000000001" customHeight="1" x14ac:dyDescent="0.15">
      <c r="A185" s="22"/>
      <c r="B185" s="22"/>
      <c r="C185" s="39"/>
      <c r="D185" s="40"/>
      <c r="E185" s="127"/>
      <c r="F185" s="127"/>
      <c r="G185" s="127"/>
      <c r="H185" s="127"/>
      <c r="I185" s="98"/>
      <c r="J185" s="43" t="str">
        <f>日付例&amp;"　年月日を入力してください。創業日が1900/3/31以前の場合は、入力不要です。"</f>
        <v>例)2025/4/1、R7/4/1　年月日を入力してください。創業日が1900/3/31以前の場合は、入力不要です。</v>
      </c>
      <c r="K185" s="43"/>
      <c r="L185" s="43"/>
      <c r="M185" s="99"/>
      <c r="N185" s="100"/>
      <c r="O185" s="43"/>
      <c r="P185" s="99"/>
      <c r="Q185" s="43"/>
      <c r="R185" s="43"/>
      <c r="S185" s="43"/>
      <c r="T185" s="43"/>
      <c r="U185" s="43"/>
      <c r="V185" s="43"/>
      <c r="W185" s="43"/>
      <c r="X185" s="43"/>
      <c r="Y185" s="43"/>
      <c r="Z185" s="51"/>
      <c r="AA185" s="44"/>
    </row>
    <row r="186" spans="1:27" ht="20.100000000000001" customHeight="1" x14ac:dyDescent="0.15">
      <c r="A186" s="22"/>
      <c r="B186" s="22"/>
      <c r="C186" s="39"/>
      <c r="D186" s="40">
        <v>2</v>
      </c>
      <c r="E186" s="18" t="s">
        <v>0</v>
      </c>
      <c r="I186" s="247"/>
      <c r="J186" s="247"/>
      <c r="K186" s="247"/>
      <c r="L186" s="247"/>
      <c r="M186" s="247"/>
      <c r="N186" s="127" t="s">
        <v>6</v>
      </c>
      <c r="O186" s="127"/>
      <c r="P186" s="127"/>
      <c r="Q186" s="127"/>
      <c r="R186" s="127"/>
      <c r="S186" s="127"/>
      <c r="T186" s="127"/>
      <c r="U186" s="127"/>
      <c r="V186" s="127"/>
      <c r="W186" s="127"/>
      <c r="X186" s="127"/>
      <c r="Y186" s="127"/>
      <c r="Z186" s="42"/>
    </row>
    <row r="187" spans="1:27" ht="20.25" customHeight="1" x14ac:dyDescent="0.15">
      <c r="A187" s="22"/>
      <c r="B187" s="22"/>
      <c r="C187" s="44"/>
      <c r="D187" s="127"/>
      <c r="E187" s="127"/>
      <c r="F187" s="127"/>
      <c r="G187" s="127"/>
      <c r="H187" s="127"/>
      <c r="I187" s="41"/>
      <c r="J187" s="43" t="s">
        <v>334</v>
      </c>
      <c r="K187" s="43"/>
      <c r="L187" s="43"/>
      <c r="M187" s="43"/>
      <c r="N187" s="43"/>
      <c r="O187" s="43"/>
      <c r="P187" s="43"/>
      <c r="Q187" s="43"/>
      <c r="R187" s="43"/>
      <c r="S187" s="43"/>
      <c r="T187" s="43"/>
      <c r="U187" s="43"/>
      <c r="V187" s="43"/>
      <c r="W187" s="43"/>
      <c r="X187" s="43"/>
      <c r="Y187" s="43"/>
      <c r="Z187" s="42"/>
    </row>
    <row r="188" spans="1:27" ht="20.100000000000001" customHeight="1" x14ac:dyDescent="0.15">
      <c r="A188" s="22"/>
      <c r="B188" s="22"/>
      <c r="C188" s="39"/>
      <c r="D188" s="40">
        <v>3</v>
      </c>
      <c r="E188" s="127" t="s">
        <v>338</v>
      </c>
      <c r="F188" s="101"/>
      <c r="G188" s="102"/>
      <c r="H188" s="102"/>
      <c r="I188" s="232"/>
      <c r="J188" s="233"/>
      <c r="K188" s="233"/>
      <c r="L188" s="233"/>
      <c r="M188" s="233"/>
      <c r="N188" s="18" t="s">
        <v>335</v>
      </c>
      <c r="Y188" s="127"/>
      <c r="Z188" s="78"/>
    </row>
    <row r="189" spans="1:27" ht="20.100000000000001" customHeight="1" x14ac:dyDescent="0.15">
      <c r="A189" s="34"/>
      <c r="B189" s="22"/>
      <c r="C189" s="35"/>
      <c r="D189" s="36"/>
      <c r="E189" s="36"/>
      <c r="F189" s="36"/>
      <c r="G189" s="36"/>
      <c r="H189" s="36"/>
      <c r="I189" s="36"/>
      <c r="J189" s="127"/>
      <c r="K189" s="127"/>
      <c r="L189" s="66"/>
      <c r="M189" s="66"/>
      <c r="N189" s="127"/>
      <c r="O189" s="127"/>
      <c r="P189" s="127"/>
      <c r="Q189" s="127"/>
      <c r="R189" s="127"/>
      <c r="S189" s="127"/>
      <c r="T189" s="127"/>
      <c r="U189" s="127"/>
      <c r="V189" s="127"/>
      <c r="W189" s="127"/>
      <c r="X189" s="127"/>
      <c r="Y189" s="127"/>
      <c r="Z189" s="42"/>
    </row>
    <row r="190" spans="1:27" ht="19.5" customHeight="1" x14ac:dyDescent="0.15">
      <c r="A190" s="22"/>
      <c r="B190" s="22"/>
      <c r="C190" s="39"/>
      <c r="D190" s="40">
        <f>D188+1</f>
        <v>4</v>
      </c>
      <c r="E190" s="18" t="s">
        <v>368</v>
      </c>
      <c r="I190" s="103"/>
      <c r="J190" s="103"/>
      <c r="K190" s="103"/>
      <c r="L190" s="103"/>
      <c r="M190" s="103"/>
      <c r="N190" s="127"/>
      <c r="O190" s="127"/>
      <c r="P190" s="127"/>
      <c r="Q190" s="127"/>
      <c r="R190" s="127"/>
      <c r="S190" s="127"/>
      <c r="T190" s="127"/>
      <c r="U190" s="127"/>
      <c r="V190" s="127"/>
      <c r="W190" s="127"/>
      <c r="X190" s="127"/>
      <c r="Z190" s="78"/>
    </row>
    <row r="191" spans="1:27" ht="20.100000000000001" customHeight="1" x14ac:dyDescent="0.15">
      <c r="A191" s="22">
        <f>IF(TRIM($I191)="", 1001, 0)</f>
        <v>1001</v>
      </c>
      <c r="B191" s="22"/>
      <c r="C191" s="39"/>
      <c r="D191" s="127"/>
      <c r="E191" s="127" t="s">
        <v>369</v>
      </c>
      <c r="F191" s="127"/>
      <c r="G191" s="127"/>
      <c r="H191" s="127"/>
      <c r="I191" s="129"/>
      <c r="J191" s="130"/>
      <c r="K191" s="130"/>
      <c r="L191" s="130"/>
      <c r="M191" s="130"/>
      <c r="N191" s="127"/>
      <c r="O191" s="127"/>
      <c r="P191" s="127"/>
      <c r="Q191" s="127"/>
      <c r="R191" s="127"/>
      <c r="S191" s="127"/>
      <c r="T191" s="127"/>
      <c r="U191" s="127"/>
      <c r="V191" s="127"/>
      <c r="W191" s="127"/>
      <c r="X191" s="127"/>
      <c r="Y191" s="127"/>
      <c r="Z191" s="78"/>
    </row>
    <row r="192" spans="1:27" ht="30" customHeight="1" x14ac:dyDescent="0.15">
      <c r="A192" s="22"/>
      <c r="B192" s="22"/>
      <c r="C192" s="39"/>
      <c r="D192" s="40"/>
      <c r="I192" s="41"/>
      <c r="J192" s="131" t="s">
        <v>372</v>
      </c>
      <c r="K192" s="131"/>
      <c r="L192" s="131"/>
      <c r="M192" s="131"/>
      <c r="N192" s="131"/>
      <c r="O192" s="131"/>
      <c r="P192" s="131"/>
      <c r="Q192" s="131"/>
      <c r="R192" s="131"/>
      <c r="S192" s="131"/>
      <c r="T192" s="131"/>
      <c r="U192" s="131"/>
      <c r="V192" s="131"/>
      <c r="W192" s="131"/>
      <c r="X192" s="131"/>
      <c r="Y192" s="131"/>
      <c r="Z192" s="78"/>
    </row>
    <row r="193" spans="1:27" ht="45" customHeight="1" x14ac:dyDescent="0.15">
      <c r="A193" s="22">
        <f>IF(AND($I191="有",TRIM($I193)=""), 1001, 0)</f>
        <v>0</v>
      </c>
      <c r="B193" s="22"/>
      <c r="C193" s="39"/>
      <c r="D193" s="40"/>
      <c r="E193" s="132" t="s">
        <v>371</v>
      </c>
      <c r="F193" s="132"/>
      <c r="G193" s="132"/>
      <c r="H193" s="132"/>
      <c r="I193" s="133"/>
      <c r="J193" s="134"/>
      <c r="K193" s="134"/>
      <c r="L193" s="134"/>
      <c r="M193" s="134"/>
      <c r="N193" s="134"/>
      <c r="O193" s="134"/>
      <c r="P193" s="134"/>
      <c r="Q193" s="134"/>
      <c r="R193" s="134"/>
      <c r="S193" s="134"/>
      <c r="T193" s="134"/>
      <c r="U193" s="134"/>
      <c r="V193" s="134"/>
      <c r="W193" s="134"/>
      <c r="X193" s="134"/>
      <c r="Y193" s="134"/>
      <c r="Z193" s="78"/>
    </row>
    <row r="194" spans="1:27" ht="30" customHeight="1" x14ac:dyDescent="0.15">
      <c r="A194" s="22"/>
      <c r="B194" s="22"/>
      <c r="C194" s="39"/>
      <c r="D194" s="127"/>
      <c r="E194" s="61"/>
      <c r="F194" s="127"/>
      <c r="G194" s="127"/>
      <c r="H194" s="127"/>
      <c r="I194" s="41"/>
      <c r="J194" s="131" t="s">
        <v>370</v>
      </c>
      <c r="K194" s="131"/>
      <c r="L194" s="131"/>
      <c r="M194" s="131"/>
      <c r="N194" s="131"/>
      <c r="O194" s="131"/>
      <c r="P194" s="131"/>
      <c r="Q194" s="131"/>
      <c r="R194" s="131"/>
      <c r="S194" s="131"/>
      <c r="T194" s="131"/>
      <c r="U194" s="131"/>
      <c r="V194" s="131"/>
      <c r="W194" s="131"/>
      <c r="X194" s="131"/>
      <c r="Y194" s="131"/>
      <c r="Z194" s="78"/>
    </row>
    <row r="195" spans="1:27" ht="20.100000000000001" hidden="1" customHeight="1" x14ac:dyDescent="0.15">
      <c r="A195" s="34"/>
      <c r="B195" s="22"/>
      <c r="C195" s="39"/>
      <c r="D195" s="40"/>
      <c r="E195" s="88"/>
      <c r="F195" s="89"/>
      <c r="G195" s="89"/>
      <c r="H195" s="89"/>
      <c r="P195" s="89"/>
      <c r="Q195" s="89"/>
      <c r="R195" s="89"/>
      <c r="S195" s="90"/>
      <c r="T195" s="128"/>
      <c r="U195" s="128"/>
      <c r="V195" s="128"/>
      <c r="W195" s="128"/>
      <c r="X195" s="128"/>
      <c r="Y195" s="128"/>
      <c r="Z195" s="42"/>
    </row>
    <row r="196" spans="1:27" ht="20.100000000000001" hidden="1" customHeight="1" x14ac:dyDescent="0.15">
      <c r="A196" s="34"/>
      <c r="B196" s="22"/>
      <c r="C196" s="39"/>
      <c r="D196" s="40"/>
      <c r="E196" s="88"/>
      <c r="F196" s="89"/>
      <c r="G196" s="89"/>
      <c r="H196" s="89"/>
      <c r="P196" s="89"/>
      <c r="Q196" s="89"/>
      <c r="R196" s="89"/>
      <c r="S196" s="90"/>
      <c r="T196" s="128"/>
      <c r="U196" s="128"/>
      <c r="V196" s="128"/>
      <c r="W196" s="128"/>
      <c r="X196" s="128"/>
      <c r="Y196" s="128"/>
      <c r="Z196" s="42"/>
    </row>
    <row r="197" spans="1:27" ht="20.100000000000001" hidden="1" customHeight="1" x14ac:dyDescent="0.15">
      <c r="A197" s="34"/>
      <c r="B197" s="22"/>
      <c r="C197" s="39"/>
      <c r="D197" s="40"/>
      <c r="E197" s="88"/>
      <c r="F197" s="89"/>
      <c r="G197" s="89"/>
      <c r="H197" s="89"/>
      <c r="P197" s="89"/>
      <c r="Q197" s="89"/>
      <c r="R197" s="89"/>
      <c r="S197" s="90"/>
      <c r="T197" s="128"/>
      <c r="U197" s="128"/>
      <c r="V197" s="128"/>
      <c r="W197" s="128"/>
      <c r="X197" s="128"/>
      <c r="Y197" s="128"/>
      <c r="Z197" s="42"/>
    </row>
    <row r="198" spans="1:27" ht="20.100000000000001" hidden="1" customHeight="1" x14ac:dyDescent="0.15">
      <c r="A198" s="34"/>
      <c r="B198" s="22"/>
      <c r="C198" s="39"/>
      <c r="D198" s="40"/>
      <c r="E198" s="88"/>
      <c r="F198" s="89"/>
      <c r="G198" s="89"/>
      <c r="H198" s="89"/>
      <c r="P198" s="89"/>
      <c r="Q198" s="89"/>
      <c r="R198" s="89"/>
      <c r="S198" s="90"/>
      <c r="T198" s="128"/>
      <c r="U198" s="128"/>
      <c r="V198" s="128"/>
      <c r="W198" s="128"/>
      <c r="X198" s="128"/>
      <c r="Y198" s="128"/>
      <c r="Z198" s="42"/>
    </row>
    <row r="199" spans="1:27" ht="20.100000000000001" hidden="1" customHeight="1" x14ac:dyDescent="0.15">
      <c r="A199" s="34"/>
      <c r="B199" s="22"/>
      <c r="C199" s="39"/>
      <c r="D199" s="40"/>
      <c r="E199" s="88"/>
      <c r="F199" s="89"/>
      <c r="G199" s="89"/>
      <c r="H199" s="89"/>
      <c r="P199" s="89"/>
      <c r="Q199" s="89"/>
      <c r="R199" s="89"/>
      <c r="S199" s="90"/>
      <c r="T199" s="128"/>
      <c r="U199" s="128"/>
      <c r="V199" s="128"/>
      <c r="W199" s="128"/>
      <c r="X199" s="128"/>
      <c r="Y199" s="128"/>
      <c r="Z199" s="42"/>
    </row>
    <row r="200" spans="1:27" ht="20.100000000000001" hidden="1" customHeight="1" x14ac:dyDescent="0.15">
      <c r="A200" s="34"/>
      <c r="B200" s="22"/>
      <c r="C200" s="39"/>
      <c r="D200" s="40"/>
      <c r="E200" s="88"/>
      <c r="F200" s="89"/>
      <c r="G200" s="89"/>
      <c r="H200" s="89"/>
      <c r="P200" s="89"/>
      <c r="Q200" s="89"/>
      <c r="R200" s="89"/>
      <c r="S200" s="90"/>
      <c r="T200" s="128"/>
      <c r="U200" s="128"/>
      <c r="V200" s="128"/>
      <c r="W200" s="128"/>
      <c r="X200" s="128"/>
      <c r="Y200" s="128"/>
      <c r="Z200" s="42"/>
    </row>
    <row r="201" spans="1:27" ht="20.100000000000001" hidden="1" customHeight="1" x14ac:dyDescent="0.15">
      <c r="A201" s="34"/>
      <c r="B201" s="22"/>
      <c r="C201" s="39"/>
      <c r="D201" s="40"/>
      <c r="E201" s="88"/>
      <c r="F201" s="89"/>
      <c r="G201" s="89"/>
      <c r="H201" s="89"/>
      <c r="P201" s="89"/>
      <c r="Q201" s="89"/>
      <c r="R201" s="89"/>
      <c r="S201" s="90"/>
      <c r="T201" s="128"/>
      <c r="U201" s="128"/>
      <c r="V201" s="128"/>
      <c r="W201" s="128"/>
      <c r="X201" s="128"/>
      <c r="Y201" s="128"/>
      <c r="Z201" s="42"/>
    </row>
    <row r="202" spans="1:27" ht="20.100000000000001" hidden="1" customHeight="1" x14ac:dyDescent="0.15">
      <c r="A202" s="34"/>
      <c r="B202" s="22"/>
      <c r="C202" s="39"/>
      <c r="D202" s="40"/>
      <c r="E202" s="88"/>
      <c r="F202" s="89"/>
      <c r="G202" s="89"/>
      <c r="H202" s="89"/>
      <c r="P202" s="89"/>
      <c r="Q202" s="89"/>
      <c r="R202" s="89"/>
      <c r="S202" s="90"/>
      <c r="T202" s="128"/>
      <c r="U202" s="128"/>
      <c r="V202" s="128"/>
      <c r="W202" s="128"/>
      <c r="X202" s="128"/>
      <c r="Y202" s="128"/>
      <c r="Z202" s="42"/>
    </row>
    <row r="203" spans="1:27" ht="20.100000000000001" hidden="1" customHeight="1" x14ac:dyDescent="0.15">
      <c r="A203" s="34"/>
      <c r="B203" s="22"/>
      <c r="C203" s="39"/>
      <c r="D203" s="40"/>
      <c r="E203" s="89"/>
      <c r="F203" s="89"/>
      <c r="G203" s="89"/>
      <c r="H203" s="89"/>
      <c r="I203" s="89"/>
      <c r="J203" s="89"/>
      <c r="K203" s="89"/>
      <c r="L203" s="89"/>
      <c r="M203" s="89"/>
      <c r="N203" s="89"/>
      <c r="O203" s="89"/>
      <c r="P203" s="89"/>
      <c r="Q203" s="89"/>
      <c r="R203" s="89"/>
      <c r="S203" s="90"/>
      <c r="T203" s="128"/>
      <c r="U203" s="128"/>
      <c r="V203" s="128"/>
      <c r="W203" s="128"/>
      <c r="X203" s="128"/>
      <c r="Y203" s="128"/>
      <c r="Z203" s="42"/>
    </row>
    <row r="204" spans="1:27" ht="20.100000000000001" customHeight="1" x14ac:dyDescent="0.15">
      <c r="A204" s="22"/>
      <c r="B204" s="22"/>
      <c r="C204" s="52"/>
      <c r="D204" s="53"/>
      <c r="E204" s="53"/>
      <c r="F204" s="53"/>
      <c r="G204" s="53"/>
      <c r="H204" s="53"/>
      <c r="I204" s="53"/>
      <c r="J204" s="54"/>
      <c r="K204" s="54"/>
      <c r="L204" s="54"/>
      <c r="M204" s="74"/>
      <c r="N204" s="54"/>
      <c r="O204" s="54"/>
      <c r="P204" s="74"/>
      <c r="Q204" s="54"/>
      <c r="R204" s="54"/>
      <c r="S204" s="54"/>
      <c r="T204" s="54"/>
      <c r="U204" s="54"/>
      <c r="V204" s="54"/>
      <c r="W204" s="54"/>
      <c r="X204" s="54"/>
      <c r="Y204" s="54"/>
      <c r="Z204" s="104"/>
      <c r="AA204" s="44"/>
    </row>
    <row r="205" spans="1:27" ht="20.100000000000001" customHeight="1" x14ac:dyDescent="0.15">
      <c r="A205" s="22"/>
      <c r="B205" s="22"/>
      <c r="C205" s="127"/>
      <c r="D205" s="127"/>
      <c r="E205" s="127"/>
      <c r="F205" s="127"/>
      <c r="G205" s="127"/>
      <c r="H205" s="127"/>
      <c r="I205" s="127"/>
      <c r="J205" s="58"/>
      <c r="K205" s="58"/>
      <c r="L205" s="58"/>
      <c r="M205" s="75"/>
      <c r="N205" s="58"/>
      <c r="O205" s="58"/>
      <c r="P205" s="75"/>
      <c r="Q205" s="58"/>
      <c r="R205" s="58"/>
      <c r="S205" s="58"/>
      <c r="T205" s="58"/>
      <c r="U205" s="58"/>
      <c r="V205" s="58"/>
      <c r="W205" s="58"/>
      <c r="X205" s="58"/>
      <c r="Y205" s="58"/>
      <c r="Z205" s="58"/>
      <c r="AA205" s="58"/>
    </row>
    <row r="206" spans="1:27" ht="20.100000000000001" customHeight="1" x14ac:dyDescent="0.15">
      <c r="A206" s="34"/>
      <c r="B206" s="22"/>
      <c r="C206" s="127"/>
      <c r="D206" s="127"/>
      <c r="E206" s="127"/>
      <c r="F206" s="127"/>
      <c r="G206" s="127"/>
      <c r="H206" s="127"/>
      <c r="I206" s="58"/>
      <c r="J206" s="127"/>
      <c r="K206" s="127"/>
      <c r="L206" s="66"/>
      <c r="M206" s="127"/>
      <c r="N206" s="127"/>
      <c r="O206" s="127"/>
      <c r="P206" s="127"/>
      <c r="Q206" s="127"/>
      <c r="R206" s="127"/>
      <c r="S206" s="127"/>
      <c r="T206" s="127"/>
      <c r="U206" s="127"/>
      <c r="V206" s="127"/>
      <c r="W206" s="127"/>
      <c r="X206" s="127"/>
      <c r="Y206" s="127"/>
      <c r="Z206" s="127"/>
    </row>
    <row r="207" spans="1:27" ht="20.100000000000001" customHeight="1" x14ac:dyDescent="0.15">
      <c r="A207" s="34"/>
      <c r="B207" s="22"/>
      <c r="C207" s="228" t="s">
        <v>299</v>
      </c>
      <c r="D207" s="229"/>
      <c r="E207" s="229"/>
      <c r="F207" s="229"/>
      <c r="G207" s="229"/>
      <c r="H207" s="229"/>
      <c r="I207" s="230"/>
      <c r="L207" s="59"/>
    </row>
    <row r="208" spans="1:27" ht="20.100000000000001" customHeight="1" x14ac:dyDescent="0.15">
      <c r="A208" s="34"/>
      <c r="B208" s="22"/>
      <c r="C208" s="35"/>
      <c r="D208" s="36"/>
      <c r="E208" s="36"/>
      <c r="F208" s="36"/>
      <c r="G208" s="36"/>
      <c r="H208" s="36"/>
      <c r="I208" s="36"/>
      <c r="J208" s="37"/>
      <c r="K208" s="37"/>
      <c r="L208" s="70"/>
      <c r="M208" s="70"/>
      <c r="N208" s="37"/>
      <c r="O208" s="37"/>
      <c r="P208" s="37"/>
      <c r="Q208" s="37"/>
      <c r="R208" s="37"/>
      <c r="S208" s="37"/>
      <c r="T208" s="37"/>
      <c r="U208" s="37"/>
      <c r="V208" s="37"/>
      <c r="W208" s="37"/>
      <c r="X208" s="37"/>
      <c r="Y208" s="37"/>
      <c r="Z208" s="38"/>
    </row>
    <row r="209" spans="1:28" ht="20.100000000000001" customHeight="1" x14ac:dyDescent="0.15">
      <c r="A209" s="34"/>
      <c r="B209" s="22"/>
      <c r="C209" s="39"/>
      <c r="D209" s="40">
        <v>1</v>
      </c>
      <c r="E209" s="18" t="s">
        <v>56</v>
      </c>
      <c r="J209" s="128"/>
      <c r="K209" s="128"/>
      <c r="L209" s="73"/>
      <c r="M209" s="128"/>
      <c r="N209" s="128"/>
      <c r="O209" s="73"/>
      <c r="P209" s="128"/>
      <c r="Q209" s="128"/>
      <c r="R209" s="73"/>
      <c r="S209" s="128"/>
      <c r="T209" s="128"/>
      <c r="U209" s="128"/>
      <c r="V209" s="128"/>
      <c r="W209" s="128"/>
      <c r="X209" s="128"/>
      <c r="Y209" s="128"/>
      <c r="Z209" s="42"/>
    </row>
    <row r="210" spans="1:28" ht="75" customHeight="1" x14ac:dyDescent="0.15">
      <c r="A210" s="34"/>
      <c r="B210" s="22"/>
      <c r="C210" s="35"/>
      <c r="E210" s="248" t="s">
        <v>305</v>
      </c>
      <c r="F210" s="248"/>
      <c r="G210" s="248"/>
      <c r="H210" s="248"/>
      <c r="I210" s="248"/>
      <c r="J210" s="248"/>
      <c r="K210" s="248"/>
      <c r="L210" s="248"/>
      <c r="M210" s="248"/>
      <c r="N210" s="248"/>
      <c r="O210" s="248"/>
      <c r="P210" s="248"/>
      <c r="Q210" s="248"/>
      <c r="R210" s="248"/>
      <c r="S210" s="248"/>
      <c r="T210" s="248"/>
      <c r="U210" s="248"/>
      <c r="V210" s="248"/>
      <c r="W210" s="248"/>
      <c r="X210" s="248"/>
      <c r="Y210" s="248"/>
      <c r="Z210" s="42"/>
    </row>
    <row r="211" spans="1:28" ht="30" customHeight="1" x14ac:dyDescent="0.15">
      <c r="A211" s="34">
        <f>IF(OR(COUNTIF(R212:R352,"○")&lt;1,希望業種数&gt;3), 1001, 0)</f>
        <v>1001</v>
      </c>
      <c r="B211" s="125"/>
      <c r="C211" s="35"/>
      <c r="E211" s="207" t="s">
        <v>303</v>
      </c>
      <c r="F211" s="208"/>
      <c r="G211" s="206" t="s">
        <v>301</v>
      </c>
      <c r="H211" s="206"/>
      <c r="I211" s="206"/>
      <c r="J211" s="206"/>
      <c r="K211" s="206"/>
      <c r="L211" s="206"/>
      <c r="M211" s="206"/>
      <c r="N211" s="250" t="s">
        <v>53</v>
      </c>
      <c r="O211" s="251"/>
      <c r="P211" s="251"/>
      <c r="Q211" s="252"/>
      <c r="R211" s="105" t="s">
        <v>52</v>
      </c>
      <c r="S211" s="198" t="s">
        <v>54</v>
      </c>
      <c r="T211" s="199"/>
      <c r="U211" s="199"/>
      <c r="V211" s="199"/>
      <c r="W211" s="200"/>
      <c r="X211" s="199" t="s">
        <v>55</v>
      </c>
      <c r="Y211" s="249"/>
      <c r="Z211" s="42"/>
      <c r="AB211" s="106">
        <f>COUNTIF(AB212:AB352,TRUE)</f>
        <v>0</v>
      </c>
    </row>
    <row r="212" spans="1:28" ht="30" customHeight="1" x14ac:dyDescent="0.15">
      <c r="A212" s="34">
        <f>IF(AND(R212="○",TRIM(S212)=""), 1001, 0)</f>
        <v>0</v>
      </c>
      <c r="B212" s="107"/>
      <c r="C212" s="127"/>
      <c r="D212" s="127"/>
      <c r="E212" s="180" t="s">
        <v>306</v>
      </c>
      <c r="F212" s="181"/>
      <c r="G212" s="192" t="s">
        <v>58</v>
      </c>
      <c r="H212" s="150"/>
      <c r="I212" s="150"/>
      <c r="J212" s="150"/>
      <c r="K212" s="150"/>
      <c r="L212" s="151"/>
      <c r="M212" s="108" t="s">
        <v>71</v>
      </c>
      <c r="N212" s="189" t="s">
        <v>343</v>
      </c>
      <c r="O212" s="190"/>
      <c r="P212" s="190"/>
      <c r="Q212" s="191"/>
      <c r="R212" s="8"/>
      <c r="S212" s="186"/>
      <c r="T212" s="187"/>
      <c r="U212" s="187"/>
      <c r="V212" s="187"/>
      <c r="W212" s="188"/>
      <c r="X212" s="186"/>
      <c r="Y212" s="214"/>
      <c r="Z212" s="42"/>
      <c r="AB212" s="106" t="b">
        <f>COUNTIF(R212:R219,"○")&gt;0</f>
        <v>0</v>
      </c>
    </row>
    <row r="213" spans="1:28" ht="30" customHeight="1" x14ac:dyDescent="0.15">
      <c r="A213" s="34">
        <f>IF(AND(R213="○",TRIM(S213)=""), 1001, 0)</f>
        <v>0</v>
      </c>
      <c r="B213" s="107"/>
      <c r="C213" s="127"/>
      <c r="D213" s="127"/>
      <c r="E213" s="182"/>
      <c r="F213" s="183"/>
      <c r="G213" s="152" t="s">
        <v>59</v>
      </c>
      <c r="H213" s="138"/>
      <c r="I213" s="138"/>
      <c r="J213" s="138"/>
      <c r="K213" s="138"/>
      <c r="L213" s="139"/>
      <c r="M213" s="109" t="s">
        <v>72</v>
      </c>
      <c r="N213" s="162" t="s">
        <v>66</v>
      </c>
      <c r="O213" s="163"/>
      <c r="P213" s="163"/>
      <c r="Q213" s="164"/>
      <c r="R213" s="9"/>
      <c r="S213" s="174"/>
      <c r="T213" s="175"/>
      <c r="U213" s="175"/>
      <c r="V213" s="175"/>
      <c r="W213" s="176"/>
      <c r="X213" s="174"/>
      <c r="Y213" s="212"/>
      <c r="Z213" s="42"/>
    </row>
    <row r="214" spans="1:28" ht="30" customHeight="1" x14ac:dyDescent="0.15">
      <c r="A214" s="110">
        <f>IF(AND(R214="○",TRIM(S214)=""), 1001, 0)</f>
        <v>0</v>
      </c>
      <c r="B214" s="78"/>
      <c r="D214" s="78"/>
      <c r="E214" s="182"/>
      <c r="F214" s="183"/>
      <c r="G214" s="152" t="s">
        <v>60</v>
      </c>
      <c r="H214" s="138"/>
      <c r="I214" s="138"/>
      <c r="J214" s="138"/>
      <c r="K214" s="138"/>
      <c r="L214" s="139"/>
      <c r="M214" s="109" t="s">
        <v>73</v>
      </c>
      <c r="N214" s="162" t="s">
        <v>67</v>
      </c>
      <c r="O214" s="163"/>
      <c r="P214" s="163"/>
      <c r="Q214" s="164"/>
      <c r="R214" s="9"/>
      <c r="S214" s="174"/>
      <c r="T214" s="175"/>
      <c r="U214" s="175"/>
      <c r="V214" s="175"/>
      <c r="W214" s="176"/>
      <c r="X214" s="174"/>
      <c r="Y214" s="212"/>
      <c r="Z214" s="78"/>
    </row>
    <row r="215" spans="1:28" ht="45" customHeight="1" x14ac:dyDescent="0.15">
      <c r="A215" s="110">
        <f>IF(AND(R215="○",TRIM(S215)=""), 1001, 0)</f>
        <v>0</v>
      </c>
      <c r="B215" s="78"/>
      <c r="E215" s="182"/>
      <c r="F215" s="183"/>
      <c r="G215" s="152" t="s">
        <v>61</v>
      </c>
      <c r="H215" s="138"/>
      <c r="I215" s="138"/>
      <c r="J215" s="138"/>
      <c r="K215" s="138"/>
      <c r="L215" s="139"/>
      <c r="M215" s="109" t="s">
        <v>74</v>
      </c>
      <c r="N215" s="162" t="s">
        <v>329</v>
      </c>
      <c r="O215" s="163"/>
      <c r="P215" s="163"/>
      <c r="Q215" s="164"/>
      <c r="R215" s="9"/>
      <c r="S215" s="174"/>
      <c r="T215" s="175"/>
      <c r="U215" s="175"/>
      <c r="V215" s="175"/>
      <c r="W215" s="176"/>
      <c r="X215" s="174"/>
      <c r="Y215" s="212"/>
      <c r="Z215" s="78"/>
    </row>
    <row r="216" spans="1:28" ht="30" customHeight="1" x14ac:dyDescent="0.15">
      <c r="A216" s="110">
        <f>IF(AND(R216="○",TRIM(S216)=""), 1001, 0)</f>
        <v>0</v>
      </c>
      <c r="B216" s="78"/>
      <c r="E216" s="182"/>
      <c r="F216" s="183"/>
      <c r="G216" s="152" t="s">
        <v>62</v>
      </c>
      <c r="H216" s="138"/>
      <c r="I216" s="138"/>
      <c r="J216" s="138"/>
      <c r="K216" s="138"/>
      <c r="L216" s="139"/>
      <c r="M216" s="109" t="s">
        <v>75</v>
      </c>
      <c r="N216" s="162" t="s">
        <v>68</v>
      </c>
      <c r="O216" s="163"/>
      <c r="P216" s="163"/>
      <c r="Q216" s="164"/>
      <c r="R216" s="9"/>
      <c r="S216" s="174"/>
      <c r="T216" s="175"/>
      <c r="U216" s="175"/>
      <c r="V216" s="175"/>
      <c r="W216" s="176"/>
      <c r="X216" s="174"/>
      <c r="Y216" s="212"/>
      <c r="Z216" s="78"/>
    </row>
    <row r="217" spans="1:28" ht="30" customHeight="1" x14ac:dyDescent="0.15">
      <c r="A217" s="110">
        <f>IF(AND(R217="○",TRIM(S217)=""), 1001, 0)</f>
        <v>0</v>
      </c>
      <c r="B217" s="78"/>
      <c r="E217" s="182"/>
      <c r="F217" s="183"/>
      <c r="G217" s="152" t="s">
        <v>63</v>
      </c>
      <c r="H217" s="138"/>
      <c r="I217" s="138"/>
      <c r="J217" s="138"/>
      <c r="K217" s="138"/>
      <c r="L217" s="139"/>
      <c r="M217" s="109" t="s">
        <v>76</v>
      </c>
      <c r="N217" s="162" t="s">
        <v>69</v>
      </c>
      <c r="O217" s="163"/>
      <c r="P217" s="163"/>
      <c r="Q217" s="164"/>
      <c r="R217" s="9"/>
      <c r="S217" s="174"/>
      <c r="T217" s="175"/>
      <c r="U217" s="175"/>
      <c r="V217" s="175"/>
      <c r="W217" s="176"/>
      <c r="X217" s="174"/>
      <c r="Y217" s="212"/>
      <c r="Z217" s="78"/>
    </row>
    <row r="218" spans="1:28" ht="30" customHeight="1" x14ac:dyDescent="0.15">
      <c r="A218" s="110">
        <f>IF(AND(R218="○",TRIM(S218)=""), 1001, 0)</f>
        <v>0</v>
      </c>
      <c r="B218" s="78"/>
      <c r="E218" s="182"/>
      <c r="F218" s="183"/>
      <c r="G218" s="152" t="s">
        <v>64</v>
      </c>
      <c r="H218" s="138"/>
      <c r="I218" s="138"/>
      <c r="J218" s="138"/>
      <c r="K218" s="138"/>
      <c r="L218" s="139"/>
      <c r="M218" s="109" t="s">
        <v>57</v>
      </c>
      <c r="N218" s="162" t="s">
        <v>70</v>
      </c>
      <c r="O218" s="163"/>
      <c r="P218" s="163"/>
      <c r="Q218" s="164"/>
      <c r="R218" s="9"/>
      <c r="S218" s="174"/>
      <c r="T218" s="175"/>
      <c r="U218" s="175"/>
      <c r="V218" s="175"/>
      <c r="W218" s="176"/>
      <c r="X218" s="174"/>
      <c r="Y218" s="212"/>
      <c r="Z218" s="78"/>
    </row>
    <row r="219" spans="1:28" ht="30" customHeight="1" x14ac:dyDescent="0.15">
      <c r="A219" s="110">
        <f>IF(AND(R219="○",TRIM(S219)=""), 1001, 0)</f>
        <v>0</v>
      </c>
      <c r="B219" s="78"/>
      <c r="E219" s="184"/>
      <c r="F219" s="185"/>
      <c r="G219" s="159" t="s">
        <v>65</v>
      </c>
      <c r="H219" s="160"/>
      <c r="I219" s="160"/>
      <c r="J219" s="160"/>
      <c r="K219" s="160"/>
      <c r="L219" s="161"/>
      <c r="M219" s="111" t="s">
        <v>77</v>
      </c>
      <c r="N219" s="165"/>
      <c r="O219" s="166"/>
      <c r="P219" s="166"/>
      <c r="Q219" s="167"/>
      <c r="R219" s="10"/>
      <c r="S219" s="177"/>
      <c r="T219" s="178"/>
      <c r="U219" s="178"/>
      <c r="V219" s="178"/>
      <c r="W219" s="179"/>
      <c r="X219" s="177"/>
      <c r="Y219" s="213"/>
      <c r="Z219" s="78"/>
    </row>
    <row r="220" spans="1:28" ht="30" customHeight="1" x14ac:dyDescent="0.15">
      <c r="A220" s="110">
        <f>IF(AND(R220="○",TRIM(S220)=""), 1001, 0)</f>
        <v>0</v>
      </c>
      <c r="B220" s="78"/>
      <c r="E220" s="180" t="s">
        <v>307</v>
      </c>
      <c r="F220" s="181"/>
      <c r="G220" s="192" t="s">
        <v>78</v>
      </c>
      <c r="H220" s="150"/>
      <c r="I220" s="150"/>
      <c r="J220" s="150"/>
      <c r="K220" s="150"/>
      <c r="L220" s="151"/>
      <c r="M220" s="112" t="s">
        <v>71</v>
      </c>
      <c r="N220" s="216" t="s">
        <v>81</v>
      </c>
      <c r="O220" s="217"/>
      <c r="P220" s="217"/>
      <c r="Q220" s="218"/>
      <c r="R220" s="8"/>
      <c r="S220" s="186"/>
      <c r="T220" s="187"/>
      <c r="U220" s="187"/>
      <c r="V220" s="187"/>
      <c r="W220" s="188"/>
      <c r="X220" s="186"/>
      <c r="Y220" s="214"/>
      <c r="Z220" s="78"/>
      <c r="AB220" s="106" t="b">
        <f>COUNTIF(R220:R223,"○")&gt;0</f>
        <v>0</v>
      </c>
    </row>
    <row r="221" spans="1:28" ht="30" customHeight="1" x14ac:dyDescent="0.15">
      <c r="A221" s="110">
        <f>IF(AND(R221="○",TRIM(S221)=""), 1001, 0)</f>
        <v>0</v>
      </c>
      <c r="B221" s="78"/>
      <c r="E221" s="182"/>
      <c r="F221" s="183"/>
      <c r="G221" s="152" t="s">
        <v>79</v>
      </c>
      <c r="H221" s="138"/>
      <c r="I221" s="138"/>
      <c r="J221" s="138"/>
      <c r="K221" s="138"/>
      <c r="L221" s="139"/>
      <c r="M221" s="109" t="s">
        <v>72</v>
      </c>
      <c r="N221" s="162"/>
      <c r="O221" s="163"/>
      <c r="P221" s="163"/>
      <c r="Q221" s="164"/>
      <c r="R221" s="9"/>
      <c r="S221" s="174"/>
      <c r="T221" s="175"/>
      <c r="U221" s="175"/>
      <c r="V221" s="175"/>
      <c r="W221" s="176"/>
      <c r="X221" s="174"/>
      <c r="Y221" s="212"/>
      <c r="Z221" s="78"/>
    </row>
    <row r="222" spans="1:28" ht="30" customHeight="1" x14ac:dyDescent="0.15">
      <c r="A222" s="110">
        <f>IF(AND(R222="○",TRIM(S222)=""), 1001, 0)</f>
        <v>0</v>
      </c>
      <c r="B222" s="78"/>
      <c r="E222" s="182"/>
      <c r="F222" s="183"/>
      <c r="G222" s="152" t="s">
        <v>80</v>
      </c>
      <c r="H222" s="138"/>
      <c r="I222" s="138"/>
      <c r="J222" s="138"/>
      <c r="K222" s="138"/>
      <c r="L222" s="139"/>
      <c r="M222" s="109" t="s">
        <v>73</v>
      </c>
      <c r="N222" s="162" t="s">
        <v>82</v>
      </c>
      <c r="O222" s="163"/>
      <c r="P222" s="163"/>
      <c r="Q222" s="164"/>
      <c r="R222" s="9"/>
      <c r="S222" s="174"/>
      <c r="T222" s="175"/>
      <c r="U222" s="175"/>
      <c r="V222" s="175"/>
      <c r="W222" s="176"/>
      <c r="X222" s="174"/>
      <c r="Y222" s="212"/>
      <c r="Z222" s="78"/>
    </row>
    <row r="223" spans="1:28" ht="30" customHeight="1" x14ac:dyDescent="0.15">
      <c r="A223" s="110">
        <f>IF(AND(R223="○",TRIM(S223)=""), 1001, 0)</f>
        <v>0</v>
      </c>
      <c r="B223" s="78"/>
      <c r="E223" s="184"/>
      <c r="F223" s="185"/>
      <c r="G223" s="159" t="s">
        <v>65</v>
      </c>
      <c r="H223" s="160"/>
      <c r="I223" s="160"/>
      <c r="J223" s="160"/>
      <c r="K223" s="160"/>
      <c r="L223" s="161"/>
      <c r="M223" s="111" t="s">
        <v>77</v>
      </c>
      <c r="N223" s="222"/>
      <c r="O223" s="223"/>
      <c r="P223" s="223"/>
      <c r="Q223" s="224"/>
      <c r="R223" s="10"/>
      <c r="S223" s="177"/>
      <c r="T223" s="178"/>
      <c r="U223" s="178"/>
      <c r="V223" s="178"/>
      <c r="W223" s="179"/>
      <c r="X223" s="177"/>
      <c r="Y223" s="213"/>
      <c r="Z223" s="78"/>
    </row>
    <row r="224" spans="1:28" ht="30" customHeight="1" x14ac:dyDescent="0.15">
      <c r="A224" s="110">
        <f>IF(AND(R224="○",TRIM(S224)=""), 1001, 0)</f>
        <v>0</v>
      </c>
      <c r="B224" s="78"/>
      <c r="E224" s="180" t="s">
        <v>308</v>
      </c>
      <c r="F224" s="181"/>
      <c r="G224" s="192" t="s">
        <v>83</v>
      </c>
      <c r="H224" s="150"/>
      <c r="I224" s="150"/>
      <c r="J224" s="150"/>
      <c r="K224" s="150"/>
      <c r="L224" s="151"/>
      <c r="M224" s="112" t="s">
        <v>71</v>
      </c>
      <c r="N224" s="216" t="s">
        <v>88</v>
      </c>
      <c r="O224" s="217"/>
      <c r="P224" s="217"/>
      <c r="Q224" s="218"/>
      <c r="R224" s="8"/>
      <c r="S224" s="186"/>
      <c r="T224" s="187"/>
      <c r="U224" s="187"/>
      <c r="V224" s="187"/>
      <c r="W224" s="188"/>
      <c r="X224" s="186"/>
      <c r="Y224" s="214"/>
      <c r="Z224" s="78"/>
      <c r="AB224" s="106" t="b">
        <f>COUNTIF(R224:R229,"○")&gt;0</f>
        <v>0</v>
      </c>
    </row>
    <row r="225" spans="1:28" ht="45" customHeight="1" x14ac:dyDescent="0.15">
      <c r="A225" s="110">
        <f>IF(AND(R225="○",TRIM(S225)=""), 1001, 0)</f>
        <v>0</v>
      </c>
      <c r="B225" s="78"/>
      <c r="E225" s="182"/>
      <c r="F225" s="183"/>
      <c r="G225" s="152" t="s">
        <v>84</v>
      </c>
      <c r="H225" s="138"/>
      <c r="I225" s="138"/>
      <c r="J225" s="138"/>
      <c r="K225" s="138"/>
      <c r="L225" s="139"/>
      <c r="M225" s="109" t="s">
        <v>72</v>
      </c>
      <c r="N225" s="162" t="s">
        <v>89</v>
      </c>
      <c r="O225" s="163"/>
      <c r="P225" s="163"/>
      <c r="Q225" s="164"/>
      <c r="R225" s="9"/>
      <c r="S225" s="174"/>
      <c r="T225" s="175"/>
      <c r="U225" s="175"/>
      <c r="V225" s="175"/>
      <c r="W225" s="176"/>
      <c r="X225" s="174"/>
      <c r="Y225" s="212"/>
      <c r="Z225" s="78"/>
    </row>
    <row r="226" spans="1:28" ht="30" customHeight="1" x14ac:dyDescent="0.15">
      <c r="A226" s="110">
        <f>IF(AND(R226="○",TRIM(S226)=""), 1001, 0)</f>
        <v>0</v>
      </c>
      <c r="B226" s="78"/>
      <c r="E226" s="182"/>
      <c r="F226" s="183"/>
      <c r="G226" s="152" t="s">
        <v>85</v>
      </c>
      <c r="H226" s="138"/>
      <c r="I226" s="138"/>
      <c r="J226" s="138"/>
      <c r="K226" s="138"/>
      <c r="L226" s="139"/>
      <c r="M226" s="109" t="s">
        <v>73</v>
      </c>
      <c r="N226" s="162"/>
      <c r="O226" s="163"/>
      <c r="P226" s="163"/>
      <c r="Q226" s="164"/>
      <c r="R226" s="9"/>
      <c r="S226" s="174"/>
      <c r="T226" s="175"/>
      <c r="U226" s="175"/>
      <c r="V226" s="175"/>
      <c r="W226" s="176"/>
      <c r="X226" s="174"/>
      <c r="Y226" s="212"/>
      <c r="Z226" s="78"/>
    </row>
    <row r="227" spans="1:28" ht="30" customHeight="1" x14ac:dyDescent="0.15">
      <c r="A227" s="110">
        <f>IF(AND(R227="○",TRIM(S227)=""), 1001, 0)</f>
        <v>0</v>
      </c>
      <c r="B227" s="78"/>
      <c r="E227" s="182"/>
      <c r="F227" s="183"/>
      <c r="G227" s="152" t="s">
        <v>86</v>
      </c>
      <c r="H227" s="138"/>
      <c r="I227" s="138"/>
      <c r="J227" s="138"/>
      <c r="K227" s="138"/>
      <c r="L227" s="139"/>
      <c r="M227" s="109" t="s">
        <v>74</v>
      </c>
      <c r="N227" s="162" t="s">
        <v>90</v>
      </c>
      <c r="O227" s="163"/>
      <c r="P227" s="163"/>
      <c r="Q227" s="164"/>
      <c r="R227" s="11"/>
      <c r="S227" s="174"/>
      <c r="T227" s="175"/>
      <c r="U227" s="175"/>
      <c r="V227" s="175"/>
      <c r="W227" s="176"/>
      <c r="X227" s="174"/>
      <c r="Y227" s="212"/>
      <c r="Z227" s="78"/>
    </row>
    <row r="228" spans="1:28" ht="30" customHeight="1" x14ac:dyDescent="0.15">
      <c r="A228" s="110">
        <f>IF(AND(R228="○",TRIM(S228)=""), 1001, 0)</f>
        <v>0</v>
      </c>
      <c r="B228" s="78"/>
      <c r="E228" s="182"/>
      <c r="F228" s="183"/>
      <c r="G228" s="152" t="s">
        <v>87</v>
      </c>
      <c r="H228" s="138"/>
      <c r="I228" s="138"/>
      <c r="J228" s="138"/>
      <c r="K228" s="138"/>
      <c r="L228" s="139"/>
      <c r="M228" s="109" t="s">
        <v>75</v>
      </c>
      <c r="N228" s="162" t="s">
        <v>344</v>
      </c>
      <c r="O228" s="163"/>
      <c r="P228" s="163"/>
      <c r="Q228" s="164"/>
      <c r="R228" s="10"/>
      <c r="S228" s="174"/>
      <c r="T228" s="175"/>
      <c r="U228" s="175"/>
      <c r="V228" s="175"/>
      <c r="W228" s="176"/>
      <c r="X228" s="174"/>
      <c r="Y228" s="212"/>
      <c r="Z228" s="78"/>
    </row>
    <row r="229" spans="1:28" ht="30" customHeight="1" x14ac:dyDescent="0.15">
      <c r="A229" s="110">
        <f>IF(AND(R229="○",TRIM(S229)=""), 1001, 0)</f>
        <v>0</v>
      </c>
      <c r="B229" s="78"/>
      <c r="E229" s="184"/>
      <c r="F229" s="185"/>
      <c r="G229" s="159" t="s">
        <v>65</v>
      </c>
      <c r="H229" s="160"/>
      <c r="I229" s="160"/>
      <c r="J229" s="160"/>
      <c r="K229" s="160"/>
      <c r="L229" s="161"/>
      <c r="M229" s="111" t="s">
        <v>77</v>
      </c>
      <c r="N229" s="165" t="s">
        <v>91</v>
      </c>
      <c r="O229" s="166"/>
      <c r="P229" s="166"/>
      <c r="Q229" s="167"/>
      <c r="R229" s="10"/>
      <c r="S229" s="177"/>
      <c r="T229" s="178"/>
      <c r="U229" s="178"/>
      <c r="V229" s="178"/>
      <c r="W229" s="179"/>
      <c r="X229" s="177"/>
      <c r="Y229" s="213"/>
      <c r="Z229" s="78"/>
    </row>
    <row r="230" spans="1:28" ht="30" customHeight="1" x14ac:dyDescent="0.15">
      <c r="A230" s="110">
        <f>IF(AND(R230="○",TRIM(S230)=""), 1001, 0)</f>
        <v>0</v>
      </c>
      <c r="B230" s="78"/>
      <c r="E230" s="201" t="s">
        <v>309</v>
      </c>
      <c r="F230" s="202"/>
      <c r="G230" s="192" t="s">
        <v>102</v>
      </c>
      <c r="H230" s="150"/>
      <c r="I230" s="150"/>
      <c r="J230" s="150"/>
      <c r="K230" s="150"/>
      <c r="L230" s="151"/>
      <c r="M230" s="112" t="s">
        <v>71</v>
      </c>
      <c r="N230" s="216" t="s">
        <v>106</v>
      </c>
      <c r="O230" s="217"/>
      <c r="P230" s="217"/>
      <c r="Q230" s="218"/>
      <c r="R230" s="8"/>
      <c r="S230" s="186"/>
      <c r="T230" s="187"/>
      <c r="U230" s="187"/>
      <c r="V230" s="187"/>
      <c r="W230" s="188"/>
      <c r="X230" s="186"/>
      <c r="Y230" s="214"/>
      <c r="Z230" s="78"/>
      <c r="AB230" s="106" t="b">
        <f>COUNTIF(R230:R234,"○")&gt;0</f>
        <v>0</v>
      </c>
    </row>
    <row r="231" spans="1:28" ht="30" customHeight="1" x14ac:dyDescent="0.15">
      <c r="A231" s="110">
        <f>IF(AND(R231="○",TRIM(S231)=""), 1001, 0)</f>
        <v>0</v>
      </c>
      <c r="B231" s="78"/>
      <c r="E231" s="203"/>
      <c r="F231" s="154"/>
      <c r="G231" s="152" t="s">
        <v>103</v>
      </c>
      <c r="H231" s="138"/>
      <c r="I231" s="138"/>
      <c r="J231" s="138"/>
      <c r="K231" s="138"/>
      <c r="L231" s="139"/>
      <c r="M231" s="109" t="s">
        <v>72</v>
      </c>
      <c r="N231" s="162" t="s">
        <v>107</v>
      </c>
      <c r="O231" s="163"/>
      <c r="P231" s="163"/>
      <c r="Q231" s="164"/>
      <c r="R231" s="9"/>
      <c r="S231" s="174"/>
      <c r="T231" s="175"/>
      <c r="U231" s="175"/>
      <c r="V231" s="175"/>
      <c r="W231" s="176"/>
      <c r="X231" s="174"/>
      <c r="Y231" s="212"/>
      <c r="Z231" s="78"/>
    </row>
    <row r="232" spans="1:28" ht="30" customHeight="1" x14ac:dyDescent="0.15">
      <c r="A232" s="110">
        <f>IF(AND(R232="○",TRIM(S232)=""), 1001, 0)</f>
        <v>0</v>
      </c>
      <c r="B232" s="78"/>
      <c r="E232" s="203"/>
      <c r="F232" s="154"/>
      <c r="G232" s="152" t="s">
        <v>104</v>
      </c>
      <c r="H232" s="138"/>
      <c r="I232" s="138"/>
      <c r="J232" s="138"/>
      <c r="K232" s="138"/>
      <c r="L232" s="139"/>
      <c r="M232" s="109" t="s">
        <v>73</v>
      </c>
      <c r="N232" s="162" t="s">
        <v>108</v>
      </c>
      <c r="O232" s="163"/>
      <c r="P232" s="163"/>
      <c r="Q232" s="164"/>
      <c r="R232" s="9"/>
      <c r="S232" s="174"/>
      <c r="T232" s="175"/>
      <c r="U232" s="175"/>
      <c r="V232" s="175"/>
      <c r="W232" s="176"/>
      <c r="X232" s="174"/>
      <c r="Y232" s="212"/>
      <c r="Z232" s="78"/>
    </row>
    <row r="233" spans="1:28" ht="30" customHeight="1" x14ac:dyDescent="0.15">
      <c r="A233" s="110">
        <f>IF(AND(R233="○",TRIM(S233)=""), 1001, 0)</f>
        <v>0</v>
      </c>
      <c r="B233" s="78"/>
      <c r="E233" s="203"/>
      <c r="F233" s="154"/>
      <c r="G233" s="152" t="s">
        <v>105</v>
      </c>
      <c r="H233" s="138"/>
      <c r="I233" s="138"/>
      <c r="J233" s="138"/>
      <c r="K233" s="138"/>
      <c r="L233" s="139"/>
      <c r="M233" s="109" t="s">
        <v>74</v>
      </c>
      <c r="N233" s="162" t="s">
        <v>109</v>
      </c>
      <c r="O233" s="163"/>
      <c r="P233" s="163"/>
      <c r="Q233" s="164"/>
      <c r="R233" s="9"/>
      <c r="S233" s="174"/>
      <c r="T233" s="175"/>
      <c r="U233" s="175"/>
      <c r="V233" s="175"/>
      <c r="W233" s="176"/>
      <c r="X233" s="174"/>
      <c r="Y233" s="212"/>
      <c r="Z233" s="78"/>
    </row>
    <row r="234" spans="1:28" ht="30" customHeight="1" x14ac:dyDescent="0.15">
      <c r="A234" s="110">
        <f>IF(AND(R234="○",TRIM(S234)=""), 1001, 0)</f>
        <v>0</v>
      </c>
      <c r="B234" s="78"/>
      <c r="E234" s="204"/>
      <c r="F234" s="205"/>
      <c r="G234" s="159" t="s">
        <v>65</v>
      </c>
      <c r="H234" s="160"/>
      <c r="I234" s="160"/>
      <c r="J234" s="160"/>
      <c r="K234" s="160"/>
      <c r="L234" s="161"/>
      <c r="M234" s="111" t="s">
        <v>77</v>
      </c>
      <c r="N234" s="165"/>
      <c r="O234" s="166"/>
      <c r="P234" s="166"/>
      <c r="Q234" s="167"/>
      <c r="R234" s="10"/>
      <c r="S234" s="177"/>
      <c r="T234" s="178"/>
      <c r="U234" s="178"/>
      <c r="V234" s="178"/>
      <c r="W234" s="179"/>
      <c r="X234" s="177"/>
      <c r="Y234" s="213"/>
      <c r="Z234" s="78"/>
    </row>
    <row r="235" spans="1:28" ht="30" customHeight="1" x14ac:dyDescent="0.15">
      <c r="A235" s="110">
        <f>IF(AND(R235="○",TRIM(S235)=""), 1001, 0)</f>
        <v>0</v>
      </c>
      <c r="B235" s="78"/>
      <c r="E235" s="201" t="s">
        <v>310</v>
      </c>
      <c r="F235" s="202"/>
      <c r="G235" s="192" t="s">
        <v>110</v>
      </c>
      <c r="H235" s="150"/>
      <c r="I235" s="150"/>
      <c r="J235" s="150"/>
      <c r="K235" s="150"/>
      <c r="L235" s="151"/>
      <c r="M235" s="108" t="s">
        <v>71</v>
      </c>
      <c r="N235" s="216" t="s">
        <v>114</v>
      </c>
      <c r="O235" s="217"/>
      <c r="P235" s="217"/>
      <c r="Q235" s="218"/>
      <c r="R235" s="8"/>
      <c r="S235" s="186"/>
      <c r="T235" s="187"/>
      <c r="U235" s="187"/>
      <c r="V235" s="187"/>
      <c r="W235" s="188"/>
      <c r="X235" s="186"/>
      <c r="Y235" s="214"/>
      <c r="Z235" s="78"/>
      <c r="AB235" s="106" t="b">
        <f>COUNTIF(R235:R239,"○")&gt;0</f>
        <v>0</v>
      </c>
    </row>
    <row r="236" spans="1:28" ht="30" customHeight="1" x14ac:dyDescent="0.15">
      <c r="A236" s="110">
        <f>IF(AND(R236="○",TRIM(S236)=""), 1001, 0)</f>
        <v>0</v>
      </c>
      <c r="B236" s="78"/>
      <c r="E236" s="203"/>
      <c r="F236" s="154"/>
      <c r="G236" s="152" t="s">
        <v>111</v>
      </c>
      <c r="H236" s="138"/>
      <c r="I236" s="138"/>
      <c r="J236" s="138"/>
      <c r="K236" s="138"/>
      <c r="L236" s="139"/>
      <c r="M236" s="109" t="s">
        <v>72</v>
      </c>
      <c r="N236" s="162" t="s">
        <v>115</v>
      </c>
      <c r="O236" s="163"/>
      <c r="P236" s="163"/>
      <c r="Q236" s="164"/>
      <c r="R236" s="9"/>
      <c r="S236" s="174"/>
      <c r="T236" s="175"/>
      <c r="U236" s="175"/>
      <c r="V236" s="175"/>
      <c r="W236" s="176"/>
      <c r="X236" s="174"/>
      <c r="Y236" s="212"/>
      <c r="Z236" s="78"/>
    </row>
    <row r="237" spans="1:28" ht="30" customHeight="1" x14ac:dyDescent="0.15">
      <c r="A237" s="110">
        <f>IF(AND(R237="○",TRIM(S237)=""), 1001, 0)</f>
        <v>0</v>
      </c>
      <c r="B237" s="78"/>
      <c r="E237" s="203"/>
      <c r="F237" s="154"/>
      <c r="G237" s="152" t="s">
        <v>112</v>
      </c>
      <c r="H237" s="138"/>
      <c r="I237" s="138"/>
      <c r="J237" s="138"/>
      <c r="K237" s="138"/>
      <c r="L237" s="139"/>
      <c r="M237" s="109" t="s">
        <v>73</v>
      </c>
      <c r="N237" s="162" t="s">
        <v>116</v>
      </c>
      <c r="O237" s="163"/>
      <c r="P237" s="163"/>
      <c r="Q237" s="164"/>
      <c r="R237" s="9"/>
      <c r="S237" s="174"/>
      <c r="T237" s="175"/>
      <c r="U237" s="175"/>
      <c r="V237" s="175"/>
      <c r="W237" s="176"/>
      <c r="X237" s="174"/>
      <c r="Y237" s="212"/>
      <c r="Z237" s="78"/>
    </row>
    <row r="238" spans="1:28" ht="30" customHeight="1" x14ac:dyDescent="0.15">
      <c r="A238" s="110">
        <f>IF(AND(R238="○",TRIM(S238)=""), 1001, 0)</f>
        <v>0</v>
      </c>
      <c r="B238" s="78"/>
      <c r="E238" s="203"/>
      <c r="F238" s="154"/>
      <c r="G238" s="152" t="s">
        <v>113</v>
      </c>
      <c r="H238" s="138"/>
      <c r="I238" s="138"/>
      <c r="J238" s="138"/>
      <c r="K238" s="138"/>
      <c r="L238" s="139"/>
      <c r="M238" s="109" t="s">
        <v>74</v>
      </c>
      <c r="N238" s="162" t="s">
        <v>117</v>
      </c>
      <c r="O238" s="163"/>
      <c r="P238" s="163"/>
      <c r="Q238" s="164"/>
      <c r="R238" s="9"/>
      <c r="S238" s="174"/>
      <c r="T238" s="175"/>
      <c r="U238" s="175"/>
      <c r="V238" s="175"/>
      <c r="W238" s="176"/>
      <c r="X238" s="174"/>
      <c r="Y238" s="212"/>
      <c r="Z238" s="78"/>
    </row>
    <row r="239" spans="1:28" ht="30" customHeight="1" x14ac:dyDescent="0.15">
      <c r="A239" s="110">
        <f>IF(AND(R239="○",TRIM(S239)=""), 1001, 0)</f>
        <v>0</v>
      </c>
      <c r="B239" s="78"/>
      <c r="E239" s="204"/>
      <c r="F239" s="205"/>
      <c r="G239" s="159" t="s">
        <v>65</v>
      </c>
      <c r="H239" s="160"/>
      <c r="I239" s="160"/>
      <c r="J239" s="160"/>
      <c r="K239" s="160"/>
      <c r="L239" s="161"/>
      <c r="M239" s="111" t="s">
        <v>77</v>
      </c>
      <c r="N239" s="165" t="s">
        <v>118</v>
      </c>
      <c r="O239" s="166"/>
      <c r="P239" s="166"/>
      <c r="Q239" s="167"/>
      <c r="R239" s="10"/>
      <c r="S239" s="177"/>
      <c r="T239" s="178"/>
      <c r="U239" s="178"/>
      <c r="V239" s="178"/>
      <c r="W239" s="179"/>
      <c r="X239" s="177"/>
      <c r="Y239" s="213"/>
      <c r="Z239" s="78"/>
    </row>
    <row r="240" spans="1:28" ht="30" customHeight="1" x14ac:dyDescent="0.15">
      <c r="A240" s="110">
        <f>IF(AND(R240="○",TRIM(S240)=""), 1001, 0)</f>
        <v>0</v>
      </c>
      <c r="B240" s="78"/>
      <c r="E240" s="201" t="s">
        <v>311</v>
      </c>
      <c r="F240" s="202"/>
      <c r="G240" s="192" t="s">
        <v>92</v>
      </c>
      <c r="H240" s="150"/>
      <c r="I240" s="150"/>
      <c r="J240" s="150"/>
      <c r="K240" s="150"/>
      <c r="L240" s="151"/>
      <c r="M240" s="112" t="s">
        <v>71</v>
      </c>
      <c r="N240" s="216" t="s">
        <v>97</v>
      </c>
      <c r="O240" s="217"/>
      <c r="P240" s="217"/>
      <c r="Q240" s="218"/>
      <c r="R240" s="8"/>
      <c r="S240" s="186"/>
      <c r="T240" s="187"/>
      <c r="U240" s="187"/>
      <c r="V240" s="187"/>
      <c r="W240" s="188"/>
      <c r="X240" s="186"/>
      <c r="Y240" s="214"/>
      <c r="Z240" s="78"/>
      <c r="AB240" s="106" t="b">
        <f>COUNTIF(R240:R245,"○")&gt;0</f>
        <v>0</v>
      </c>
    </row>
    <row r="241" spans="1:28" ht="30" customHeight="1" x14ac:dyDescent="0.15">
      <c r="A241" s="110">
        <f>IF(AND(R241="○",TRIM(S241)=""), 1001, 0)</f>
        <v>0</v>
      </c>
      <c r="B241" s="78"/>
      <c r="E241" s="203"/>
      <c r="F241" s="154"/>
      <c r="G241" s="152" t="s">
        <v>93</v>
      </c>
      <c r="H241" s="138"/>
      <c r="I241" s="138"/>
      <c r="J241" s="138"/>
      <c r="K241" s="138"/>
      <c r="L241" s="139"/>
      <c r="M241" s="109" t="s">
        <v>72</v>
      </c>
      <c r="N241" s="162" t="s">
        <v>98</v>
      </c>
      <c r="O241" s="163"/>
      <c r="P241" s="163"/>
      <c r="Q241" s="164"/>
      <c r="R241" s="9"/>
      <c r="S241" s="174"/>
      <c r="T241" s="175"/>
      <c r="U241" s="175"/>
      <c r="V241" s="175"/>
      <c r="W241" s="176"/>
      <c r="X241" s="174"/>
      <c r="Y241" s="212"/>
      <c r="Z241" s="78"/>
    </row>
    <row r="242" spans="1:28" ht="30" customHeight="1" x14ac:dyDescent="0.15">
      <c r="A242" s="110">
        <f>IF(AND(R242="○",TRIM(S242)=""), 1001, 0)</f>
        <v>0</v>
      </c>
      <c r="B242" s="78"/>
      <c r="E242" s="203"/>
      <c r="F242" s="154"/>
      <c r="G242" s="152" t="s">
        <v>94</v>
      </c>
      <c r="H242" s="138"/>
      <c r="I242" s="138"/>
      <c r="J242" s="138"/>
      <c r="K242" s="138"/>
      <c r="L242" s="139"/>
      <c r="M242" s="109" t="s">
        <v>73</v>
      </c>
      <c r="N242" s="162" t="s">
        <v>99</v>
      </c>
      <c r="O242" s="163"/>
      <c r="P242" s="163"/>
      <c r="Q242" s="164"/>
      <c r="R242" s="9"/>
      <c r="S242" s="174"/>
      <c r="T242" s="175"/>
      <c r="U242" s="175"/>
      <c r="V242" s="175"/>
      <c r="W242" s="176"/>
      <c r="X242" s="174"/>
      <c r="Y242" s="212"/>
      <c r="Z242" s="78"/>
    </row>
    <row r="243" spans="1:28" ht="30" customHeight="1" x14ac:dyDescent="0.15">
      <c r="A243" s="110">
        <f>IF(AND(R243="○",TRIM(S243)=""), 1001, 0)</f>
        <v>0</v>
      </c>
      <c r="B243" s="78"/>
      <c r="E243" s="203"/>
      <c r="F243" s="154"/>
      <c r="G243" s="152" t="s">
        <v>95</v>
      </c>
      <c r="H243" s="138"/>
      <c r="I243" s="138"/>
      <c r="J243" s="138"/>
      <c r="K243" s="138"/>
      <c r="L243" s="139"/>
      <c r="M243" s="109" t="s">
        <v>74</v>
      </c>
      <c r="N243" s="162" t="s">
        <v>100</v>
      </c>
      <c r="O243" s="163"/>
      <c r="P243" s="163"/>
      <c r="Q243" s="164"/>
      <c r="R243" s="9"/>
      <c r="S243" s="174"/>
      <c r="T243" s="175"/>
      <c r="U243" s="175"/>
      <c r="V243" s="175"/>
      <c r="W243" s="176"/>
      <c r="X243" s="174"/>
      <c r="Y243" s="212"/>
      <c r="Z243" s="78"/>
    </row>
    <row r="244" spans="1:28" ht="30" customHeight="1" x14ac:dyDescent="0.15">
      <c r="A244" s="110">
        <f>IF(AND(R244="○",TRIM(S244)=""), 1001, 0)</f>
        <v>0</v>
      </c>
      <c r="B244" s="78"/>
      <c r="E244" s="203"/>
      <c r="F244" s="154"/>
      <c r="G244" s="152" t="s">
        <v>96</v>
      </c>
      <c r="H244" s="138"/>
      <c r="I244" s="138"/>
      <c r="J244" s="138"/>
      <c r="K244" s="138"/>
      <c r="L244" s="139"/>
      <c r="M244" s="109" t="s">
        <v>75</v>
      </c>
      <c r="N244" s="162"/>
      <c r="O244" s="163"/>
      <c r="P244" s="163"/>
      <c r="Q244" s="164"/>
      <c r="R244" s="9"/>
      <c r="S244" s="174"/>
      <c r="T244" s="175"/>
      <c r="U244" s="175"/>
      <c r="V244" s="175"/>
      <c r="W244" s="176"/>
      <c r="X244" s="174"/>
      <c r="Y244" s="212"/>
      <c r="Z244" s="78"/>
    </row>
    <row r="245" spans="1:28" ht="30" customHeight="1" x14ac:dyDescent="0.15">
      <c r="A245" s="110">
        <f>IF(AND(R245="○",TRIM(S245)=""), 1001, 0)</f>
        <v>0</v>
      </c>
      <c r="B245" s="78"/>
      <c r="E245" s="204"/>
      <c r="F245" s="205"/>
      <c r="G245" s="159" t="s">
        <v>65</v>
      </c>
      <c r="H245" s="160"/>
      <c r="I245" s="160"/>
      <c r="J245" s="160"/>
      <c r="K245" s="160"/>
      <c r="L245" s="161"/>
      <c r="M245" s="111" t="s">
        <v>77</v>
      </c>
      <c r="N245" s="165" t="s">
        <v>101</v>
      </c>
      <c r="O245" s="166"/>
      <c r="P245" s="166"/>
      <c r="Q245" s="167"/>
      <c r="R245" s="10"/>
      <c r="S245" s="177"/>
      <c r="T245" s="178"/>
      <c r="U245" s="178"/>
      <c r="V245" s="178"/>
      <c r="W245" s="179"/>
      <c r="X245" s="177"/>
      <c r="Y245" s="213"/>
      <c r="Z245" s="78"/>
    </row>
    <row r="246" spans="1:28" ht="45" customHeight="1" x14ac:dyDescent="0.15">
      <c r="A246" s="110">
        <f>IF(AND(R246="○",TRIM(S246)=""), 1001, 0)</f>
        <v>0</v>
      </c>
      <c r="B246" s="78"/>
      <c r="E246" s="201" t="s">
        <v>312</v>
      </c>
      <c r="F246" s="202"/>
      <c r="G246" s="192" t="s">
        <v>345</v>
      </c>
      <c r="H246" s="150"/>
      <c r="I246" s="150"/>
      <c r="J246" s="150"/>
      <c r="K246" s="150"/>
      <c r="L246" s="151"/>
      <c r="M246" s="112" t="s">
        <v>71</v>
      </c>
      <c r="N246" s="216" t="s">
        <v>346</v>
      </c>
      <c r="O246" s="217"/>
      <c r="P246" s="217"/>
      <c r="Q246" s="218"/>
      <c r="R246" s="8"/>
      <c r="S246" s="186"/>
      <c r="T246" s="187"/>
      <c r="U246" s="187"/>
      <c r="V246" s="187"/>
      <c r="W246" s="188"/>
      <c r="X246" s="186"/>
      <c r="Y246" s="214"/>
      <c r="Z246" s="78"/>
      <c r="AB246" s="106" t="b">
        <f>COUNTIF(R246:R248,"○")&gt;0</f>
        <v>0</v>
      </c>
    </row>
    <row r="247" spans="1:28" ht="30" customHeight="1" x14ac:dyDescent="0.15">
      <c r="A247" s="110">
        <f>IF(AND(R247="○",TRIM(S247)=""), 1001, 0)</f>
        <v>0</v>
      </c>
      <c r="B247" s="78"/>
      <c r="E247" s="203"/>
      <c r="F247" s="154"/>
      <c r="G247" s="152" t="s">
        <v>347</v>
      </c>
      <c r="H247" s="138"/>
      <c r="I247" s="138"/>
      <c r="J247" s="138"/>
      <c r="K247" s="138"/>
      <c r="L247" s="139"/>
      <c r="M247" s="109" t="s">
        <v>72</v>
      </c>
      <c r="N247" s="162" t="s">
        <v>119</v>
      </c>
      <c r="O247" s="163"/>
      <c r="P247" s="163"/>
      <c r="Q247" s="164"/>
      <c r="R247" s="9"/>
      <c r="S247" s="174"/>
      <c r="T247" s="175"/>
      <c r="U247" s="175"/>
      <c r="V247" s="175"/>
      <c r="W247" s="176"/>
      <c r="X247" s="174"/>
      <c r="Y247" s="212"/>
      <c r="Z247" s="78"/>
    </row>
    <row r="248" spans="1:28" ht="30" customHeight="1" x14ac:dyDescent="0.15">
      <c r="A248" s="110">
        <f>IF(AND(R248="○",TRIM(S248)=""), 1001, 0)</f>
        <v>0</v>
      </c>
      <c r="B248" s="78"/>
      <c r="E248" s="204"/>
      <c r="F248" s="205"/>
      <c r="G248" s="159" t="s">
        <v>65</v>
      </c>
      <c r="H248" s="160"/>
      <c r="I248" s="160"/>
      <c r="J248" s="160"/>
      <c r="K248" s="160"/>
      <c r="L248" s="161"/>
      <c r="M248" s="111" t="s">
        <v>73</v>
      </c>
      <c r="N248" s="165"/>
      <c r="O248" s="166"/>
      <c r="P248" s="166"/>
      <c r="Q248" s="167"/>
      <c r="R248" s="10"/>
      <c r="S248" s="177"/>
      <c r="T248" s="178"/>
      <c r="U248" s="178"/>
      <c r="V248" s="178"/>
      <c r="W248" s="179"/>
      <c r="X248" s="177"/>
      <c r="Y248" s="213"/>
      <c r="Z248" s="78"/>
    </row>
    <row r="249" spans="1:28" ht="30" customHeight="1" x14ac:dyDescent="0.15">
      <c r="A249" s="110">
        <f>IF(AND(R249="○",TRIM(S249)=""), 1001, 0)</f>
        <v>0</v>
      </c>
      <c r="B249" s="78"/>
      <c r="E249" s="201" t="s">
        <v>313</v>
      </c>
      <c r="F249" s="202"/>
      <c r="G249" s="192" t="s">
        <v>120</v>
      </c>
      <c r="H249" s="150"/>
      <c r="I249" s="150"/>
      <c r="J249" s="150"/>
      <c r="K249" s="150"/>
      <c r="L249" s="151"/>
      <c r="M249" s="112" t="s">
        <v>71</v>
      </c>
      <c r="N249" s="216" t="s">
        <v>330</v>
      </c>
      <c r="O249" s="217"/>
      <c r="P249" s="217"/>
      <c r="Q249" s="218"/>
      <c r="R249" s="8"/>
      <c r="S249" s="186"/>
      <c r="T249" s="187"/>
      <c r="U249" s="187"/>
      <c r="V249" s="187"/>
      <c r="W249" s="188"/>
      <c r="X249" s="186"/>
      <c r="Y249" s="214"/>
      <c r="Z249" s="78"/>
      <c r="AB249" s="106" t="b">
        <f>COUNTIF(R249:R253,"○")&gt;0</f>
        <v>0</v>
      </c>
    </row>
    <row r="250" spans="1:28" ht="30" customHeight="1" x14ac:dyDescent="0.15">
      <c r="A250" s="110">
        <f>IF(AND(R250="○",TRIM(S250)=""), 1001, 0)</f>
        <v>0</v>
      </c>
      <c r="B250" s="78"/>
      <c r="E250" s="203"/>
      <c r="F250" s="154"/>
      <c r="G250" s="152" t="s">
        <v>121</v>
      </c>
      <c r="H250" s="138"/>
      <c r="I250" s="138"/>
      <c r="J250" s="138"/>
      <c r="K250" s="138"/>
      <c r="L250" s="139"/>
      <c r="M250" s="109" t="s">
        <v>72</v>
      </c>
      <c r="N250" s="162" t="s">
        <v>124</v>
      </c>
      <c r="O250" s="163"/>
      <c r="P250" s="163"/>
      <c r="Q250" s="164"/>
      <c r="R250" s="9"/>
      <c r="S250" s="174"/>
      <c r="T250" s="175"/>
      <c r="U250" s="175"/>
      <c r="V250" s="175"/>
      <c r="W250" s="176"/>
      <c r="X250" s="174"/>
      <c r="Y250" s="212"/>
      <c r="Z250" s="78"/>
    </row>
    <row r="251" spans="1:28" ht="30" customHeight="1" x14ac:dyDescent="0.15">
      <c r="A251" s="110">
        <f>IF(AND(R251="○",TRIM(S251)=""), 1001, 0)</f>
        <v>0</v>
      </c>
      <c r="B251" s="78"/>
      <c r="E251" s="203"/>
      <c r="F251" s="154"/>
      <c r="G251" s="152" t="s">
        <v>122</v>
      </c>
      <c r="H251" s="138"/>
      <c r="I251" s="138"/>
      <c r="J251" s="138"/>
      <c r="K251" s="138"/>
      <c r="L251" s="139"/>
      <c r="M251" s="109" t="s">
        <v>73</v>
      </c>
      <c r="N251" s="162"/>
      <c r="O251" s="163"/>
      <c r="P251" s="163"/>
      <c r="Q251" s="164"/>
      <c r="R251" s="9"/>
      <c r="S251" s="174"/>
      <c r="T251" s="175"/>
      <c r="U251" s="175"/>
      <c r="V251" s="175"/>
      <c r="W251" s="176"/>
      <c r="X251" s="174"/>
      <c r="Y251" s="212"/>
      <c r="Z251" s="78"/>
    </row>
    <row r="252" spans="1:28" ht="45" customHeight="1" x14ac:dyDescent="0.15">
      <c r="A252" s="110">
        <f>IF(AND(R252="○",TRIM(S252)=""), 1001, 0)</f>
        <v>0</v>
      </c>
      <c r="B252" s="78"/>
      <c r="E252" s="203"/>
      <c r="F252" s="154"/>
      <c r="G252" s="152" t="s">
        <v>123</v>
      </c>
      <c r="H252" s="138"/>
      <c r="I252" s="138"/>
      <c r="J252" s="138"/>
      <c r="K252" s="138"/>
      <c r="L252" s="139"/>
      <c r="M252" s="109" t="s">
        <v>74</v>
      </c>
      <c r="N252" s="162" t="s">
        <v>125</v>
      </c>
      <c r="O252" s="163"/>
      <c r="P252" s="163"/>
      <c r="Q252" s="164"/>
      <c r="R252" s="9"/>
      <c r="S252" s="174"/>
      <c r="T252" s="175"/>
      <c r="U252" s="175"/>
      <c r="V252" s="175"/>
      <c r="W252" s="176"/>
      <c r="X252" s="174"/>
      <c r="Y252" s="212"/>
      <c r="Z252" s="78"/>
    </row>
    <row r="253" spans="1:28" ht="30" customHeight="1" x14ac:dyDescent="0.15">
      <c r="A253" s="110">
        <f>IF(AND(R253="○",TRIM(S253)=""), 1001, 0)</f>
        <v>0</v>
      </c>
      <c r="B253" s="78"/>
      <c r="E253" s="204"/>
      <c r="F253" s="205"/>
      <c r="G253" s="159" t="s">
        <v>65</v>
      </c>
      <c r="H253" s="160"/>
      <c r="I253" s="160"/>
      <c r="J253" s="160"/>
      <c r="K253" s="160"/>
      <c r="L253" s="161"/>
      <c r="M253" s="111" t="s">
        <v>77</v>
      </c>
      <c r="N253" s="165"/>
      <c r="O253" s="166"/>
      <c r="P253" s="166"/>
      <c r="Q253" s="167"/>
      <c r="R253" s="10"/>
      <c r="S253" s="177"/>
      <c r="T253" s="178"/>
      <c r="U253" s="178"/>
      <c r="V253" s="178"/>
      <c r="W253" s="179"/>
      <c r="X253" s="177"/>
      <c r="Y253" s="213"/>
      <c r="Z253" s="78"/>
    </row>
    <row r="254" spans="1:28" ht="30" customHeight="1" x14ac:dyDescent="0.15">
      <c r="A254" s="110">
        <f>IF(AND(R254="○",TRIM(S254)=""), 1001, 0)</f>
        <v>0</v>
      </c>
      <c r="B254" s="78"/>
      <c r="E254" s="201" t="s">
        <v>314</v>
      </c>
      <c r="F254" s="202"/>
      <c r="G254" s="192" t="s">
        <v>126</v>
      </c>
      <c r="H254" s="150"/>
      <c r="I254" s="150"/>
      <c r="J254" s="150"/>
      <c r="K254" s="150"/>
      <c r="L254" s="151"/>
      <c r="M254" s="112" t="s">
        <v>71</v>
      </c>
      <c r="N254" s="216" t="s">
        <v>363</v>
      </c>
      <c r="O254" s="217"/>
      <c r="P254" s="217"/>
      <c r="Q254" s="218"/>
      <c r="R254" s="8"/>
      <c r="S254" s="186"/>
      <c r="T254" s="187"/>
      <c r="U254" s="187"/>
      <c r="V254" s="187"/>
      <c r="W254" s="188"/>
      <c r="X254" s="186"/>
      <c r="Y254" s="214"/>
      <c r="Z254" s="78"/>
      <c r="AB254" s="106" t="b">
        <f>COUNTIF(R254:R257,"○")&gt;0</f>
        <v>0</v>
      </c>
    </row>
    <row r="255" spans="1:28" ht="30" customHeight="1" x14ac:dyDescent="0.15">
      <c r="A255" s="110">
        <f>IF(AND(R255="○",TRIM(S255)=""), 1001, 0)</f>
        <v>0</v>
      </c>
      <c r="B255" s="78"/>
      <c r="E255" s="203"/>
      <c r="F255" s="154"/>
      <c r="G255" s="152" t="s">
        <v>127</v>
      </c>
      <c r="H255" s="138"/>
      <c r="I255" s="138"/>
      <c r="J255" s="138"/>
      <c r="K255" s="138"/>
      <c r="L255" s="139"/>
      <c r="M255" s="109" t="s">
        <v>72</v>
      </c>
      <c r="N255" s="162"/>
      <c r="O255" s="163"/>
      <c r="P255" s="163"/>
      <c r="Q255" s="164"/>
      <c r="R255" s="10"/>
      <c r="S255" s="174"/>
      <c r="T255" s="175"/>
      <c r="U255" s="175"/>
      <c r="V255" s="175"/>
      <c r="W255" s="176"/>
      <c r="X255" s="174"/>
      <c r="Y255" s="212"/>
      <c r="Z255" s="78"/>
    </row>
    <row r="256" spans="1:28" ht="30" customHeight="1" x14ac:dyDescent="0.15">
      <c r="A256" s="110">
        <f>IF(AND(R256="○",TRIM(S256)=""), 1001, 0)</f>
        <v>0</v>
      </c>
      <c r="B256" s="78"/>
      <c r="E256" s="203"/>
      <c r="F256" s="154"/>
      <c r="G256" s="152" t="s">
        <v>128</v>
      </c>
      <c r="H256" s="138"/>
      <c r="I256" s="138"/>
      <c r="J256" s="138"/>
      <c r="K256" s="138"/>
      <c r="L256" s="139"/>
      <c r="M256" s="109" t="s">
        <v>73</v>
      </c>
      <c r="N256" s="162" t="s">
        <v>129</v>
      </c>
      <c r="O256" s="163"/>
      <c r="P256" s="163"/>
      <c r="Q256" s="164"/>
      <c r="R256" s="9"/>
      <c r="S256" s="174"/>
      <c r="T256" s="175"/>
      <c r="U256" s="175"/>
      <c r="V256" s="175"/>
      <c r="W256" s="176"/>
      <c r="X256" s="174"/>
      <c r="Y256" s="212"/>
      <c r="Z256" s="78"/>
    </row>
    <row r="257" spans="1:28" ht="30" customHeight="1" x14ac:dyDescent="0.15">
      <c r="A257" s="110">
        <f>IF(AND(R257="○",TRIM(S257)=""), 1001, 0)</f>
        <v>0</v>
      </c>
      <c r="B257" s="78"/>
      <c r="E257" s="204"/>
      <c r="F257" s="205"/>
      <c r="G257" s="159" t="s">
        <v>65</v>
      </c>
      <c r="H257" s="160"/>
      <c r="I257" s="160"/>
      <c r="J257" s="160"/>
      <c r="K257" s="160"/>
      <c r="L257" s="161"/>
      <c r="M257" s="111" t="s">
        <v>77</v>
      </c>
      <c r="N257" s="165"/>
      <c r="O257" s="166"/>
      <c r="P257" s="166"/>
      <c r="Q257" s="167"/>
      <c r="R257" s="10"/>
      <c r="S257" s="177"/>
      <c r="T257" s="178"/>
      <c r="U257" s="178"/>
      <c r="V257" s="178"/>
      <c r="W257" s="179"/>
      <c r="X257" s="177"/>
      <c r="Y257" s="213"/>
      <c r="Z257" s="78"/>
    </row>
    <row r="258" spans="1:28" ht="30" customHeight="1" x14ac:dyDescent="0.15">
      <c r="A258" s="110">
        <f>IF(AND(R258="○",TRIM(S258)=""), 1001, 0)</f>
        <v>0</v>
      </c>
      <c r="B258" s="78"/>
      <c r="E258" s="201" t="s">
        <v>315</v>
      </c>
      <c r="F258" s="202"/>
      <c r="G258" s="192" t="s">
        <v>130</v>
      </c>
      <c r="H258" s="150"/>
      <c r="I258" s="150"/>
      <c r="J258" s="150"/>
      <c r="K258" s="150"/>
      <c r="L258" s="151"/>
      <c r="M258" s="112" t="s">
        <v>71</v>
      </c>
      <c r="N258" s="189" t="s">
        <v>348</v>
      </c>
      <c r="O258" s="190"/>
      <c r="P258" s="190"/>
      <c r="Q258" s="191"/>
      <c r="R258" s="8"/>
      <c r="S258" s="186"/>
      <c r="T258" s="187"/>
      <c r="U258" s="187"/>
      <c r="V258" s="187"/>
      <c r="W258" s="188"/>
      <c r="X258" s="186"/>
      <c r="Y258" s="214"/>
      <c r="Z258" s="78"/>
      <c r="AB258" s="106" t="b">
        <f>COUNTIF(R258:R264,"○")&gt;0</f>
        <v>0</v>
      </c>
    </row>
    <row r="259" spans="1:28" ht="30" customHeight="1" x14ac:dyDescent="0.15">
      <c r="A259" s="110">
        <f>IF(AND(R259="○",TRIM(S259)=""), 1001, 0)</f>
        <v>0</v>
      </c>
      <c r="B259" s="78"/>
      <c r="E259" s="203"/>
      <c r="F259" s="154"/>
      <c r="G259" s="152" t="s">
        <v>131</v>
      </c>
      <c r="H259" s="138"/>
      <c r="I259" s="138"/>
      <c r="J259" s="138"/>
      <c r="K259" s="138"/>
      <c r="L259" s="139"/>
      <c r="M259" s="109" t="s">
        <v>72</v>
      </c>
      <c r="N259" s="162" t="s">
        <v>136</v>
      </c>
      <c r="O259" s="163"/>
      <c r="P259" s="163"/>
      <c r="Q259" s="164"/>
      <c r="R259" s="9"/>
      <c r="S259" s="174"/>
      <c r="T259" s="175"/>
      <c r="U259" s="175"/>
      <c r="V259" s="175"/>
      <c r="W259" s="176"/>
      <c r="X259" s="174"/>
      <c r="Y259" s="212"/>
      <c r="Z259" s="78"/>
    </row>
    <row r="260" spans="1:28" ht="30" customHeight="1" x14ac:dyDescent="0.15">
      <c r="A260" s="110">
        <f>IF(AND(R260="○",TRIM(S260)=""), 1001, 0)</f>
        <v>0</v>
      </c>
      <c r="B260" s="78"/>
      <c r="E260" s="203"/>
      <c r="F260" s="154"/>
      <c r="G260" s="152" t="s">
        <v>132</v>
      </c>
      <c r="H260" s="138"/>
      <c r="I260" s="138"/>
      <c r="J260" s="138"/>
      <c r="K260" s="138"/>
      <c r="L260" s="139"/>
      <c r="M260" s="109" t="s">
        <v>73</v>
      </c>
      <c r="N260" s="162" t="s">
        <v>137</v>
      </c>
      <c r="O260" s="163"/>
      <c r="P260" s="163"/>
      <c r="Q260" s="164"/>
      <c r="R260" s="9"/>
      <c r="S260" s="174"/>
      <c r="T260" s="175"/>
      <c r="U260" s="175"/>
      <c r="V260" s="175"/>
      <c r="W260" s="176"/>
      <c r="X260" s="174"/>
      <c r="Y260" s="212"/>
      <c r="Z260" s="78"/>
    </row>
    <row r="261" spans="1:28" ht="30" customHeight="1" x14ac:dyDescent="0.15">
      <c r="A261" s="110">
        <f>IF(AND(R261="○",TRIM(S261)=""), 1001, 0)</f>
        <v>0</v>
      </c>
      <c r="B261" s="78"/>
      <c r="E261" s="203"/>
      <c r="F261" s="154"/>
      <c r="G261" s="152" t="s">
        <v>133</v>
      </c>
      <c r="H261" s="138"/>
      <c r="I261" s="138"/>
      <c r="J261" s="138"/>
      <c r="K261" s="138"/>
      <c r="L261" s="139"/>
      <c r="M261" s="109" t="s">
        <v>74</v>
      </c>
      <c r="N261" s="162" t="s">
        <v>138</v>
      </c>
      <c r="O261" s="163"/>
      <c r="P261" s="163"/>
      <c r="Q261" s="164"/>
      <c r="R261" s="9"/>
      <c r="S261" s="174"/>
      <c r="T261" s="175"/>
      <c r="U261" s="175"/>
      <c r="V261" s="175"/>
      <c r="W261" s="176"/>
      <c r="X261" s="174"/>
      <c r="Y261" s="212"/>
      <c r="Z261" s="78"/>
    </row>
    <row r="262" spans="1:28" ht="30" customHeight="1" x14ac:dyDescent="0.15">
      <c r="A262" s="110">
        <f>IF(AND(R262="○",TRIM(S262)=""), 1001, 0)</f>
        <v>0</v>
      </c>
      <c r="B262" s="78"/>
      <c r="E262" s="203"/>
      <c r="F262" s="154"/>
      <c r="G262" s="152" t="s">
        <v>134</v>
      </c>
      <c r="H262" s="138"/>
      <c r="I262" s="138"/>
      <c r="J262" s="138"/>
      <c r="K262" s="138"/>
      <c r="L262" s="139"/>
      <c r="M262" s="109" t="s">
        <v>75</v>
      </c>
      <c r="N262" s="162" t="s">
        <v>139</v>
      </c>
      <c r="O262" s="163"/>
      <c r="P262" s="163"/>
      <c r="Q262" s="164"/>
      <c r="R262" s="9"/>
      <c r="S262" s="174"/>
      <c r="T262" s="175"/>
      <c r="U262" s="175"/>
      <c r="V262" s="175"/>
      <c r="W262" s="176"/>
      <c r="X262" s="174"/>
      <c r="Y262" s="212"/>
      <c r="Z262" s="78"/>
    </row>
    <row r="263" spans="1:28" ht="30" customHeight="1" x14ac:dyDescent="0.15">
      <c r="A263" s="110">
        <f>IF(AND(R263="○",TRIM(S263)=""), 1001, 0)</f>
        <v>0</v>
      </c>
      <c r="B263" s="78"/>
      <c r="E263" s="203"/>
      <c r="F263" s="154"/>
      <c r="G263" s="152" t="s">
        <v>135</v>
      </c>
      <c r="H263" s="138"/>
      <c r="I263" s="138"/>
      <c r="J263" s="138"/>
      <c r="K263" s="138"/>
      <c r="L263" s="139"/>
      <c r="M263" s="109" t="s">
        <v>76</v>
      </c>
      <c r="N263" s="162" t="s">
        <v>140</v>
      </c>
      <c r="O263" s="163"/>
      <c r="P263" s="163"/>
      <c r="Q263" s="164"/>
      <c r="R263" s="9"/>
      <c r="S263" s="174"/>
      <c r="T263" s="175"/>
      <c r="U263" s="175"/>
      <c r="V263" s="175"/>
      <c r="W263" s="176"/>
      <c r="X263" s="174"/>
      <c r="Y263" s="212"/>
      <c r="Z263" s="78"/>
    </row>
    <row r="264" spans="1:28" ht="30" customHeight="1" x14ac:dyDescent="0.15">
      <c r="A264" s="110">
        <f>IF(AND(R264="○",TRIM(S264)=""), 1001, 0)</f>
        <v>0</v>
      </c>
      <c r="B264" s="78"/>
      <c r="E264" s="204"/>
      <c r="F264" s="205"/>
      <c r="G264" s="159" t="s">
        <v>65</v>
      </c>
      <c r="H264" s="160"/>
      <c r="I264" s="160"/>
      <c r="J264" s="160"/>
      <c r="K264" s="160"/>
      <c r="L264" s="161"/>
      <c r="M264" s="111" t="s">
        <v>77</v>
      </c>
      <c r="N264" s="165"/>
      <c r="O264" s="166"/>
      <c r="P264" s="166"/>
      <c r="Q264" s="167"/>
      <c r="R264" s="10"/>
      <c r="S264" s="177"/>
      <c r="T264" s="178"/>
      <c r="U264" s="178"/>
      <c r="V264" s="178"/>
      <c r="W264" s="179"/>
      <c r="X264" s="177"/>
      <c r="Y264" s="213"/>
      <c r="Z264" s="78"/>
    </row>
    <row r="265" spans="1:28" ht="30" customHeight="1" x14ac:dyDescent="0.15">
      <c r="A265" s="110">
        <f>IF(AND(R265="○",TRIM(S265)=""), 1001, 0)</f>
        <v>0</v>
      </c>
      <c r="B265" s="78"/>
      <c r="E265" s="201" t="s">
        <v>316</v>
      </c>
      <c r="F265" s="202"/>
      <c r="G265" s="192" t="s">
        <v>142</v>
      </c>
      <c r="H265" s="150"/>
      <c r="I265" s="150"/>
      <c r="J265" s="150"/>
      <c r="K265" s="150"/>
      <c r="L265" s="151"/>
      <c r="M265" s="112" t="s">
        <v>71</v>
      </c>
      <c r="N265" s="189"/>
      <c r="O265" s="190"/>
      <c r="P265" s="190"/>
      <c r="Q265" s="191"/>
      <c r="R265" s="8"/>
      <c r="S265" s="186"/>
      <c r="T265" s="187"/>
      <c r="U265" s="187"/>
      <c r="V265" s="187"/>
      <c r="W265" s="188"/>
      <c r="X265" s="186"/>
      <c r="Y265" s="214"/>
      <c r="Z265" s="78"/>
      <c r="AB265" s="106" t="b">
        <f>COUNTIF(R265:R273,"○")&gt;0</f>
        <v>0</v>
      </c>
    </row>
    <row r="266" spans="1:28" ht="30" customHeight="1" x14ac:dyDescent="0.15">
      <c r="A266" s="110">
        <f>IF(AND(R266="○",TRIM(S266)=""), 1001, 0)</f>
        <v>0</v>
      </c>
      <c r="B266" s="78"/>
      <c r="E266" s="203"/>
      <c r="F266" s="154"/>
      <c r="G266" s="152" t="s">
        <v>143</v>
      </c>
      <c r="H266" s="138"/>
      <c r="I266" s="138"/>
      <c r="J266" s="138"/>
      <c r="K266" s="138"/>
      <c r="L266" s="139"/>
      <c r="M266" s="109" t="s">
        <v>72</v>
      </c>
      <c r="N266" s="162" t="s">
        <v>150</v>
      </c>
      <c r="O266" s="163"/>
      <c r="P266" s="163"/>
      <c r="Q266" s="164"/>
      <c r="R266" s="9"/>
      <c r="S266" s="174"/>
      <c r="T266" s="175"/>
      <c r="U266" s="175"/>
      <c r="V266" s="175"/>
      <c r="W266" s="176"/>
      <c r="X266" s="174"/>
      <c r="Y266" s="212"/>
      <c r="Z266" s="78"/>
    </row>
    <row r="267" spans="1:28" ht="30" customHeight="1" x14ac:dyDescent="0.15">
      <c r="A267" s="110">
        <f>IF(AND(R267="○",TRIM(S267)=""), 1001, 0)</f>
        <v>0</v>
      </c>
      <c r="B267" s="78"/>
      <c r="E267" s="203"/>
      <c r="F267" s="154"/>
      <c r="G267" s="152" t="s">
        <v>144</v>
      </c>
      <c r="H267" s="138"/>
      <c r="I267" s="138"/>
      <c r="J267" s="138"/>
      <c r="K267" s="138"/>
      <c r="L267" s="139"/>
      <c r="M267" s="109" t="s">
        <v>73</v>
      </c>
      <c r="N267" s="162" t="s">
        <v>151</v>
      </c>
      <c r="O267" s="163"/>
      <c r="P267" s="163"/>
      <c r="Q267" s="164"/>
      <c r="R267" s="9"/>
      <c r="S267" s="174"/>
      <c r="T267" s="175"/>
      <c r="U267" s="175"/>
      <c r="V267" s="175"/>
      <c r="W267" s="176"/>
      <c r="X267" s="174"/>
      <c r="Y267" s="212"/>
      <c r="Z267" s="78"/>
    </row>
    <row r="268" spans="1:28" ht="30" customHeight="1" x14ac:dyDescent="0.15">
      <c r="A268" s="110">
        <f>IF(AND(R268="○",TRIM(S268)=""), 1001, 0)</f>
        <v>0</v>
      </c>
      <c r="B268" s="78"/>
      <c r="E268" s="203"/>
      <c r="F268" s="154"/>
      <c r="G268" s="152" t="s">
        <v>145</v>
      </c>
      <c r="H268" s="138"/>
      <c r="I268" s="138"/>
      <c r="J268" s="138"/>
      <c r="K268" s="138"/>
      <c r="L268" s="139"/>
      <c r="M268" s="109" t="s">
        <v>74</v>
      </c>
      <c r="N268" s="162" t="s">
        <v>152</v>
      </c>
      <c r="O268" s="163"/>
      <c r="P268" s="163"/>
      <c r="Q268" s="164"/>
      <c r="R268" s="9"/>
      <c r="S268" s="174"/>
      <c r="T268" s="175"/>
      <c r="U268" s="175"/>
      <c r="V268" s="175"/>
      <c r="W268" s="176"/>
      <c r="X268" s="174"/>
      <c r="Y268" s="212"/>
      <c r="Z268" s="78"/>
    </row>
    <row r="269" spans="1:28" ht="30" customHeight="1" x14ac:dyDescent="0.15">
      <c r="A269" s="110">
        <f>IF(AND(R269="○",TRIM(S269)=""), 1001, 0)</f>
        <v>0</v>
      </c>
      <c r="B269" s="78"/>
      <c r="E269" s="203"/>
      <c r="F269" s="154"/>
      <c r="G269" s="152" t="s">
        <v>146</v>
      </c>
      <c r="H269" s="138"/>
      <c r="I269" s="138"/>
      <c r="J269" s="138"/>
      <c r="K269" s="138"/>
      <c r="L269" s="139"/>
      <c r="M269" s="109" t="s">
        <v>75</v>
      </c>
      <c r="N269" s="162" t="s">
        <v>153</v>
      </c>
      <c r="O269" s="163"/>
      <c r="P269" s="163"/>
      <c r="Q269" s="164"/>
      <c r="R269" s="9"/>
      <c r="S269" s="174"/>
      <c r="T269" s="175"/>
      <c r="U269" s="175"/>
      <c r="V269" s="175"/>
      <c r="W269" s="176"/>
      <c r="X269" s="174"/>
      <c r="Y269" s="212"/>
      <c r="Z269" s="78"/>
    </row>
    <row r="270" spans="1:28" ht="30" customHeight="1" x14ac:dyDescent="0.15">
      <c r="A270" s="110">
        <f>IF(AND(R270="○",TRIM(S270)=""), 1001, 0)</f>
        <v>0</v>
      </c>
      <c r="B270" s="78"/>
      <c r="E270" s="203"/>
      <c r="F270" s="154"/>
      <c r="G270" s="152" t="s">
        <v>147</v>
      </c>
      <c r="H270" s="138"/>
      <c r="I270" s="138"/>
      <c r="J270" s="138"/>
      <c r="K270" s="138"/>
      <c r="L270" s="139"/>
      <c r="M270" s="109" t="s">
        <v>76</v>
      </c>
      <c r="N270" s="162" t="s">
        <v>154</v>
      </c>
      <c r="O270" s="163"/>
      <c r="P270" s="163"/>
      <c r="Q270" s="164"/>
      <c r="R270" s="9"/>
      <c r="S270" s="174"/>
      <c r="T270" s="175"/>
      <c r="U270" s="175"/>
      <c r="V270" s="175"/>
      <c r="W270" s="176"/>
      <c r="X270" s="174"/>
      <c r="Y270" s="212"/>
      <c r="Z270" s="78"/>
    </row>
    <row r="271" spans="1:28" ht="45" customHeight="1" x14ac:dyDescent="0.15">
      <c r="A271" s="110">
        <f>IF(AND(R271="○",TRIM(S271)=""), 1001, 0)</f>
        <v>0</v>
      </c>
      <c r="B271" s="78"/>
      <c r="E271" s="203"/>
      <c r="F271" s="154"/>
      <c r="G271" s="152" t="s">
        <v>148</v>
      </c>
      <c r="H271" s="138"/>
      <c r="I271" s="138"/>
      <c r="J271" s="138"/>
      <c r="K271" s="138"/>
      <c r="L271" s="139"/>
      <c r="M271" s="109" t="s">
        <v>57</v>
      </c>
      <c r="N271" s="162" t="s">
        <v>331</v>
      </c>
      <c r="O271" s="163"/>
      <c r="P271" s="163"/>
      <c r="Q271" s="164"/>
      <c r="R271" s="9"/>
      <c r="S271" s="174"/>
      <c r="T271" s="175"/>
      <c r="U271" s="175"/>
      <c r="V271" s="175"/>
      <c r="W271" s="176"/>
      <c r="X271" s="174"/>
      <c r="Y271" s="212"/>
      <c r="Z271" s="78"/>
    </row>
    <row r="272" spans="1:28" ht="30" customHeight="1" x14ac:dyDescent="0.15">
      <c r="A272" s="110">
        <f>IF(AND(R272="○",TRIM(S272)=""), 1001, 0)</f>
        <v>0</v>
      </c>
      <c r="B272" s="78"/>
      <c r="E272" s="203"/>
      <c r="F272" s="154"/>
      <c r="G272" s="152" t="s">
        <v>149</v>
      </c>
      <c r="H272" s="138"/>
      <c r="I272" s="138"/>
      <c r="J272" s="138"/>
      <c r="K272" s="138"/>
      <c r="L272" s="139"/>
      <c r="M272" s="109" t="s">
        <v>141</v>
      </c>
      <c r="N272" s="162" t="s">
        <v>155</v>
      </c>
      <c r="O272" s="163"/>
      <c r="P272" s="163"/>
      <c r="Q272" s="164"/>
      <c r="R272" s="9"/>
      <c r="S272" s="174"/>
      <c r="T272" s="175"/>
      <c r="U272" s="175"/>
      <c r="V272" s="175"/>
      <c r="W272" s="176"/>
      <c r="X272" s="174"/>
      <c r="Y272" s="212"/>
      <c r="Z272" s="78"/>
    </row>
    <row r="273" spans="1:28" ht="30" customHeight="1" x14ac:dyDescent="0.15">
      <c r="A273" s="110">
        <f>IF(AND(R273="○",TRIM(S273)=""), 1001, 0)</f>
        <v>0</v>
      </c>
      <c r="B273" s="78"/>
      <c r="E273" s="204"/>
      <c r="F273" s="205"/>
      <c r="G273" s="159" t="s">
        <v>65</v>
      </c>
      <c r="H273" s="160"/>
      <c r="I273" s="160"/>
      <c r="J273" s="160"/>
      <c r="K273" s="160"/>
      <c r="L273" s="161"/>
      <c r="M273" s="111" t="s">
        <v>77</v>
      </c>
      <c r="N273" s="165"/>
      <c r="O273" s="166"/>
      <c r="P273" s="166"/>
      <c r="Q273" s="167"/>
      <c r="R273" s="10"/>
      <c r="S273" s="177"/>
      <c r="T273" s="178"/>
      <c r="U273" s="178"/>
      <c r="V273" s="178"/>
      <c r="W273" s="179"/>
      <c r="X273" s="177"/>
      <c r="Y273" s="213"/>
      <c r="Z273" s="78"/>
    </row>
    <row r="274" spans="1:28" ht="30" customHeight="1" x14ac:dyDescent="0.15">
      <c r="A274" s="110">
        <f>IF(AND(R274="○",TRIM(S274)=""), 1001, 0)</f>
        <v>0</v>
      </c>
      <c r="B274" s="78"/>
      <c r="E274" s="201" t="s">
        <v>317</v>
      </c>
      <c r="F274" s="202"/>
      <c r="G274" s="192" t="s">
        <v>157</v>
      </c>
      <c r="H274" s="150"/>
      <c r="I274" s="150"/>
      <c r="J274" s="150"/>
      <c r="K274" s="150"/>
      <c r="L274" s="151"/>
      <c r="M274" s="108" t="s">
        <v>71</v>
      </c>
      <c r="N274" s="189" t="s">
        <v>159</v>
      </c>
      <c r="O274" s="190"/>
      <c r="P274" s="190"/>
      <c r="Q274" s="191"/>
      <c r="R274" s="8"/>
      <c r="S274" s="186"/>
      <c r="T274" s="187"/>
      <c r="U274" s="187"/>
      <c r="V274" s="187"/>
      <c r="W274" s="188"/>
      <c r="X274" s="186"/>
      <c r="Y274" s="214"/>
      <c r="Z274" s="78"/>
      <c r="AB274" s="106" t="b">
        <f>COUNTIF(R274:R275,"○")&gt;0</f>
        <v>0</v>
      </c>
    </row>
    <row r="275" spans="1:28" ht="30" customHeight="1" x14ac:dyDescent="0.15">
      <c r="A275" s="110">
        <f>IF(AND(R275="○",TRIM(S275)=""), 1001, 0)</f>
        <v>0</v>
      </c>
      <c r="B275" s="78"/>
      <c r="E275" s="204"/>
      <c r="F275" s="205"/>
      <c r="G275" s="159" t="s">
        <v>158</v>
      </c>
      <c r="H275" s="160"/>
      <c r="I275" s="160"/>
      <c r="J275" s="160"/>
      <c r="K275" s="160"/>
      <c r="L275" s="161"/>
      <c r="M275" s="111" t="s">
        <v>72</v>
      </c>
      <c r="N275" s="219" t="s">
        <v>160</v>
      </c>
      <c r="O275" s="220"/>
      <c r="P275" s="220"/>
      <c r="Q275" s="221"/>
      <c r="R275" s="10"/>
      <c r="S275" s="177"/>
      <c r="T275" s="178"/>
      <c r="U275" s="178"/>
      <c r="V275" s="178"/>
      <c r="W275" s="179"/>
      <c r="X275" s="177"/>
      <c r="Y275" s="213"/>
      <c r="Z275" s="78"/>
    </row>
    <row r="276" spans="1:28" ht="30" customHeight="1" x14ac:dyDescent="0.15">
      <c r="A276" s="110">
        <f>IF(AND(R276="○",TRIM(S276)=""), 1001, 0)</f>
        <v>0</v>
      </c>
      <c r="B276" s="78"/>
      <c r="E276" s="201" t="s">
        <v>318</v>
      </c>
      <c r="F276" s="202"/>
      <c r="G276" s="192" t="s">
        <v>161</v>
      </c>
      <c r="H276" s="150"/>
      <c r="I276" s="150"/>
      <c r="J276" s="150"/>
      <c r="K276" s="150"/>
      <c r="L276" s="151"/>
      <c r="M276" s="108" t="s">
        <v>71</v>
      </c>
      <c r="N276" s="216" t="s">
        <v>166</v>
      </c>
      <c r="O276" s="217"/>
      <c r="P276" s="217"/>
      <c r="Q276" s="218"/>
      <c r="R276" s="8"/>
      <c r="S276" s="186"/>
      <c r="T276" s="187"/>
      <c r="U276" s="187"/>
      <c r="V276" s="187"/>
      <c r="W276" s="188"/>
      <c r="X276" s="186"/>
      <c r="Y276" s="214"/>
      <c r="Z276" s="78"/>
      <c r="AB276" s="106" t="b">
        <f>COUNTIF(R276:R282,"○")&gt;0</f>
        <v>0</v>
      </c>
    </row>
    <row r="277" spans="1:28" ht="30" customHeight="1" x14ac:dyDescent="0.15">
      <c r="A277" s="110">
        <f>IF(AND(R277="○",TRIM(S277)=""), 1001, 0)</f>
        <v>0</v>
      </c>
      <c r="B277" s="78"/>
      <c r="E277" s="203"/>
      <c r="F277" s="154"/>
      <c r="G277" s="152" t="s">
        <v>162</v>
      </c>
      <c r="H277" s="138"/>
      <c r="I277" s="138"/>
      <c r="J277" s="138"/>
      <c r="K277" s="138"/>
      <c r="L277" s="139"/>
      <c r="M277" s="109" t="s">
        <v>72</v>
      </c>
      <c r="N277" s="162"/>
      <c r="O277" s="163"/>
      <c r="P277" s="163"/>
      <c r="Q277" s="164"/>
      <c r="R277" s="9"/>
      <c r="S277" s="174"/>
      <c r="T277" s="175"/>
      <c r="U277" s="175"/>
      <c r="V277" s="175"/>
      <c r="W277" s="176"/>
      <c r="X277" s="174"/>
      <c r="Y277" s="212"/>
      <c r="Z277" s="78"/>
    </row>
    <row r="278" spans="1:28" ht="30" customHeight="1" x14ac:dyDescent="0.15">
      <c r="A278" s="110">
        <f>IF(AND(R278="○",TRIM(S278)=""), 1001, 0)</f>
        <v>0</v>
      </c>
      <c r="B278" s="78"/>
      <c r="E278" s="203"/>
      <c r="F278" s="154"/>
      <c r="G278" s="152" t="s">
        <v>349</v>
      </c>
      <c r="H278" s="138"/>
      <c r="I278" s="138"/>
      <c r="J278" s="138"/>
      <c r="K278" s="138"/>
      <c r="L278" s="139"/>
      <c r="M278" s="109" t="s">
        <v>73</v>
      </c>
      <c r="N278" s="162" t="s">
        <v>350</v>
      </c>
      <c r="O278" s="163"/>
      <c r="P278" s="163"/>
      <c r="Q278" s="164"/>
      <c r="R278" s="9"/>
      <c r="S278" s="174"/>
      <c r="T278" s="175"/>
      <c r="U278" s="175"/>
      <c r="V278" s="175"/>
      <c r="W278" s="176"/>
      <c r="X278" s="174"/>
      <c r="Y278" s="212"/>
      <c r="Z278" s="78"/>
    </row>
    <row r="279" spans="1:28" ht="30" customHeight="1" x14ac:dyDescent="0.15">
      <c r="A279" s="110">
        <f>IF(AND(R279="○",TRIM(S279)=""), 1001, 0)</f>
        <v>0</v>
      </c>
      <c r="B279" s="78"/>
      <c r="E279" s="203"/>
      <c r="F279" s="154"/>
      <c r="G279" s="152" t="s">
        <v>163</v>
      </c>
      <c r="H279" s="138"/>
      <c r="I279" s="138"/>
      <c r="J279" s="138"/>
      <c r="K279" s="138"/>
      <c r="L279" s="139"/>
      <c r="M279" s="109" t="s">
        <v>74</v>
      </c>
      <c r="N279" s="162"/>
      <c r="O279" s="163"/>
      <c r="P279" s="163"/>
      <c r="Q279" s="164"/>
      <c r="R279" s="9"/>
      <c r="S279" s="174"/>
      <c r="T279" s="175"/>
      <c r="U279" s="175"/>
      <c r="V279" s="175"/>
      <c r="W279" s="176"/>
      <c r="X279" s="174"/>
      <c r="Y279" s="212"/>
      <c r="Z279" s="78"/>
    </row>
    <row r="280" spans="1:28" ht="30" customHeight="1" x14ac:dyDescent="0.15">
      <c r="A280" s="110">
        <f>IF(AND(R280="○",TRIM(S280)=""), 1001, 0)</f>
        <v>0</v>
      </c>
      <c r="B280" s="78"/>
      <c r="E280" s="203"/>
      <c r="F280" s="154"/>
      <c r="G280" s="152" t="s">
        <v>164</v>
      </c>
      <c r="H280" s="138"/>
      <c r="I280" s="138"/>
      <c r="J280" s="138"/>
      <c r="K280" s="138"/>
      <c r="L280" s="139"/>
      <c r="M280" s="109" t="s">
        <v>75</v>
      </c>
      <c r="N280" s="162"/>
      <c r="O280" s="163"/>
      <c r="P280" s="163"/>
      <c r="Q280" s="164"/>
      <c r="R280" s="9"/>
      <c r="S280" s="174"/>
      <c r="T280" s="175"/>
      <c r="U280" s="175"/>
      <c r="V280" s="175"/>
      <c r="W280" s="176"/>
      <c r="X280" s="174"/>
      <c r="Y280" s="212"/>
      <c r="Z280" s="78"/>
    </row>
    <row r="281" spans="1:28" ht="30" customHeight="1" x14ac:dyDescent="0.15">
      <c r="A281" s="110">
        <f>IF(AND(R281="○",TRIM(S281)=""), 1001, 0)</f>
        <v>0</v>
      </c>
      <c r="B281" s="78"/>
      <c r="E281" s="203"/>
      <c r="F281" s="154"/>
      <c r="G281" s="152" t="s">
        <v>165</v>
      </c>
      <c r="H281" s="138"/>
      <c r="I281" s="138"/>
      <c r="J281" s="138"/>
      <c r="K281" s="138"/>
      <c r="L281" s="139"/>
      <c r="M281" s="109" t="s">
        <v>76</v>
      </c>
      <c r="N281" s="162"/>
      <c r="O281" s="163"/>
      <c r="P281" s="163"/>
      <c r="Q281" s="164"/>
      <c r="R281" s="9"/>
      <c r="S281" s="174"/>
      <c r="T281" s="175"/>
      <c r="U281" s="175"/>
      <c r="V281" s="175"/>
      <c r="W281" s="176"/>
      <c r="X281" s="174"/>
      <c r="Y281" s="212"/>
      <c r="Z281" s="78"/>
    </row>
    <row r="282" spans="1:28" ht="30" customHeight="1" x14ac:dyDescent="0.15">
      <c r="A282" s="110">
        <f>IF(AND(R282="○",TRIM(S282)=""), 1001, 0)</f>
        <v>0</v>
      </c>
      <c r="B282" s="78"/>
      <c r="E282" s="204"/>
      <c r="F282" s="205"/>
      <c r="G282" s="159" t="s">
        <v>65</v>
      </c>
      <c r="H282" s="160"/>
      <c r="I282" s="160"/>
      <c r="J282" s="160"/>
      <c r="K282" s="160"/>
      <c r="L282" s="161"/>
      <c r="M282" s="111" t="s">
        <v>77</v>
      </c>
      <c r="N282" s="165"/>
      <c r="O282" s="166"/>
      <c r="P282" s="166"/>
      <c r="Q282" s="167"/>
      <c r="R282" s="10"/>
      <c r="S282" s="177"/>
      <c r="T282" s="178"/>
      <c r="U282" s="178"/>
      <c r="V282" s="178"/>
      <c r="W282" s="179"/>
      <c r="X282" s="177"/>
      <c r="Y282" s="213"/>
      <c r="Z282" s="78"/>
    </row>
    <row r="283" spans="1:28" ht="30" customHeight="1" x14ac:dyDescent="0.15">
      <c r="A283" s="110">
        <f>IF(AND(R283="○",TRIM(S283)=""), 1001, 0)</f>
        <v>0</v>
      </c>
      <c r="B283" s="78"/>
      <c r="E283" s="201" t="s">
        <v>319</v>
      </c>
      <c r="F283" s="202"/>
      <c r="G283" s="192" t="s">
        <v>167</v>
      </c>
      <c r="H283" s="150"/>
      <c r="I283" s="150"/>
      <c r="J283" s="150"/>
      <c r="K283" s="150"/>
      <c r="L283" s="151"/>
      <c r="M283" s="112" t="s">
        <v>71</v>
      </c>
      <c r="N283" s="216" t="s">
        <v>169</v>
      </c>
      <c r="O283" s="217"/>
      <c r="P283" s="217"/>
      <c r="Q283" s="218"/>
      <c r="R283" s="8"/>
      <c r="S283" s="186"/>
      <c r="T283" s="187"/>
      <c r="U283" s="187"/>
      <c r="V283" s="187"/>
      <c r="W283" s="188"/>
      <c r="X283" s="186"/>
      <c r="Y283" s="214"/>
      <c r="Z283" s="78"/>
      <c r="AB283" s="106" t="b">
        <f>COUNTIF(R283:R285,"○")&gt;0</f>
        <v>0</v>
      </c>
    </row>
    <row r="284" spans="1:28" ht="30" customHeight="1" x14ac:dyDescent="0.15">
      <c r="A284" s="110">
        <f>IF(AND(R284="○",TRIM(S284)=""), 1001, 0)</f>
        <v>0</v>
      </c>
      <c r="B284" s="78"/>
      <c r="E284" s="203"/>
      <c r="F284" s="154"/>
      <c r="G284" s="152" t="s">
        <v>168</v>
      </c>
      <c r="H284" s="138"/>
      <c r="I284" s="138"/>
      <c r="J284" s="138"/>
      <c r="K284" s="138"/>
      <c r="L284" s="139"/>
      <c r="M284" s="109" t="s">
        <v>72</v>
      </c>
      <c r="N284" s="162" t="s">
        <v>170</v>
      </c>
      <c r="O284" s="163"/>
      <c r="P284" s="163"/>
      <c r="Q284" s="164"/>
      <c r="R284" s="9"/>
      <c r="S284" s="174"/>
      <c r="T284" s="175"/>
      <c r="U284" s="175"/>
      <c r="V284" s="175"/>
      <c r="W284" s="176"/>
      <c r="X284" s="174"/>
      <c r="Y284" s="212"/>
      <c r="Z284" s="78"/>
    </row>
    <row r="285" spans="1:28" ht="30" customHeight="1" x14ac:dyDescent="0.15">
      <c r="A285" s="110">
        <f>IF(AND(R285="○",TRIM(S285)=""), 1001, 0)</f>
        <v>0</v>
      </c>
      <c r="B285" s="78"/>
      <c r="E285" s="204"/>
      <c r="F285" s="205"/>
      <c r="G285" s="159" t="s">
        <v>65</v>
      </c>
      <c r="H285" s="160"/>
      <c r="I285" s="160"/>
      <c r="J285" s="160"/>
      <c r="K285" s="160"/>
      <c r="L285" s="161"/>
      <c r="M285" s="111" t="s">
        <v>77</v>
      </c>
      <c r="N285" s="168" t="s">
        <v>332</v>
      </c>
      <c r="O285" s="169"/>
      <c r="P285" s="169"/>
      <c r="Q285" s="170"/>
      <c r="R285" s="12"/>
      <c r="S285" s="177"/>
      <c r="T285" s="178"/>
      <c r="U285" s="178"/>
      <c r="V285" s="178"/>
      <c r="W285" s="179"/>
      <c r="X285" s="177"/>
      <c r="Y285" s="213"/>
      <c r="Z285" s="78"/>
    </row>
    <row r="286" spans="1:28" ht="30" customHeight="1" x14ac:dyDescent="0.15">
      <c r="A286" s="110">
        <f>IF(AND(R286="○",TRIM(S286)=""), 1001, 0)</f>
        <v>0</v>
      </c>
      <c r="B286" s="78"/>
      <c r="E286" s="201" t="s">
        <v>320</v>
      </c>
      <c r="F286" s="202"/>
      <c r="G286" s="192" t="s">
        <v>171</v>
      </c>
      <c r="H286" s="150"/>
      <c r="I286" s="150"/>
      <c r="J286" s="150"/>
      <c r="K286" s="150"/>
      <c r="L286" s="151"/>
      <c r="M286" s="112" t="s">
        <v>71</v>
      </c>
      <c r="N286" s="189"/>
      <c r="O286" s="190"/>
      <c r="P286" s="190"/>
      <c r="Q286" s="191"/>
      <c r="R286" s="8"/>
      <c r="S286" s="186"/>
      <c r="T286" s="187"/>
      <c r="U286" s="187"/>
      <c r="V286" s="187"/>
      <c r="W286" s="188"/>
      <c r="X286" s="186"/>
      <c r="Y286" s="214"/>
      <c r="Z286" s="78"/>
      <c r="AB286" s="106" t="b">
        <f>COUNTIF(R286:R290,"○")&gt;0</f>
        <v>0</v>
      </c>
    </row>
    <row r="287" spans="1:28" ht="30" customHeight="1" x14ac:dyDescent="0.15">
      <c r="A287" s="110">
        <f>IF(AND(R287="○",TRIM(S287)=""), 1001, 0)</f>
        <v>0</v>
      </c>
      <c r="B287" s="78"/>
      <c r="E287" s="203"/>
      <c r="F287" s="154"/>
      <c r="G287" s="152" t="s">
        <v>172</v>
      </c>
      <c r="H287" s="138"/>
      <c r="I287" s="138"/>
      <c r="J287" s="138"/>
      <c r="K287" s="138"/>
      <c r="L287" s="139"/>
      <c r="M287" s="109" t="s">
        <v>72</v>
      </c>
      <c r="N287" s="162"/>
      <c r="O287" s="163"/>
      <c r="P287" s="163"/>
      <c r="Q287" s="164"/>
      <c r="R287" s="9"/>
      <c r="S287" s="174"/>
      <c r="T287" s="175"/>
      <c r="U287" s="175"/>
      <c r="V287" s="175"/>
      <c r="W287" s="176"/>
      <c r="X287" s="174"/>
      <c r="Y287" s="212"/>
      <c r="Z287" s="78"/>
    </row>
    <row r="288" spans="1:28" ht="30" customHeight="1" x14ac:dyDescent="0.15">
      <c r="A288" s="110">
        <f>IF(AND(R288="○",TRIM(S288)=""), 1001, 0)</f>
        <v>0</v>
      </c>
      <c r="B288" s="78"/>
      <c r="E288" s="203"/>
      <c r="F288" s="154"/>
      <c r="G288" s="152" t="s">
        <v>173</v>
      </c>
      <c r="H288" s="138"/>
      <c r="I288" s="138"/>
      <c r="J288" s="138"/>
      <c r="K288" s="138"/>
      <c r="L288" s="139"/>
      <c r="M288" s="109" t="s">
        <v>73</v>
      </c>
      <c r="N288" s="162"/>
      <c r="O288" s="163"/>
      <c r="P288" s="163"/>
      <c r="Q288" s="164"/>
      <c r="R288" s="9"/>
      <c r="S288" s="174"/>
      <c r="T288" s="175"/>
      <c r="U288" s="175"/>
      <c r="V288" s="175"/>
      <c r="W288" s="176"/>
      <c r="X288" s="174"/>
      <c r="Y288" s="212"/>
      <c r="Z288" s="78"/>
    </row>
    <row r="289" spans="1:28" ht="30" customHeight="1" x14ac:dyDescent="0.15">
      <c r="A289" s="110">
        <f>IF(AND(R289="○",TRIM(S289)=""), 1001, 0)</f>
        <v>0</v>
      </c>
      <c r="B289" s="78"/>
      <c r="E289" s="203"/>
      <c r="F289" s="154"/>
      <c r="G289" s="152" t="s">
        <v>174</v>
      </c>
      <c r="H289" s="138"/>
      <c r="I289" s="138"/>
      <c r="J289" s="138"/>
      <c r="K289" s="138"/>
      <c r="L289" s="139"/>
      <c r="M289" s="109" t="s">
        <v>74</v>
      </c>
      <c r="N289" s="162" t="s">
        <v>175</v>
      </c>
      <c r="O289" s="163"/>
      <c r="P289" s="163"/>
      <c r="Q289" s="164"/>
      <c r="R289" s="9"/>
      <c r="S289" s="174"/>
      <c r="T289" s="175"/>
      <c r="U289" s="175"/>
      <c r="V289" s="175"/>
      <c r="W289" s="176"/>
      <c r="X289" s="174"/>
      <c r="Y289" s="212"/>
      <c r="Z289" s="78"/>
    </row>
    <row r="290" spans="1:28" ht="30" customHeight="1" x14ac:dyDescent="0.15">
      <c r="A290" s="110">
        <f>IF(AND(R290="○",TRIM(S290)=""), 1001, 0)</f>
        <v>0</v>
      </c>
      <c r="B290" s="78"/>
      <c r="E290" s="204"/>
      <c r="F290" s="205"/>
      <c r="G290" s="159" t="s">
        <v>65</v>
      </c>
      <c r="H290" s="160"/>
      <c r="I290" s="160"/>
      <c r="J290" s="160"/>
      <c r="K290" s="160"/>
      <c r="L290" s="161"/>
      <c r="M290" s="111" t="s">
        <v>77</v>
      </c>
      <c r="N290" s="165" t="s">
        <v>176</v>
      </c>
      <c r="O290" s="166"/>
      <c r="P290" s="166"/>
      <c r="Q290" s="167"/>
      <c r="R290" s="10"/>
      <c r="S290" s="177"/>
      <c r="T290" s="178"/>
      <c r="U290" s="178"/>
      <c r="V290" s="178"/>
      <c r="W290" s="179"/>
      <c r="X290" s="177"/>
      <c r="Y290" s="213"/>
      <c r="Z290" s="78"/>
    </row>
    <row r="291" spans="1:28" ht="30" customHeight="1" x14ac:dyDescent="0.15">
      <c r="A291" s="110">
        <f>IF(AND(R291="○",TRIM(S291)=""), 1001, 0)</f>
        <v>0</v>
      </c>
      <c r="B291" s="78"/>
      <c r="E291" s="201" t="s">
        <v>321</v>
      </c>
      <c r="F291" s="202"/>
      <c r="G291" s="192" t="s">
        <v>177</v>
      </c>
      <c r="H291" s="150"/>
      <c r="I291" s="150"/>
      <c r="J291" s="150"/>
      <c r="K291" s="150"/>
      <c r="L291" s="151"/>
      <c r="M291" s="112" t="s">
        <v>71</v>
      </c>
      <c r="N291" s="216" t="s">
        <v>182</v>
      </c>
      <c r="O291" s="217"/>
      <c r="P291" s="217"/>
      <c r="Q291" s="218"/>
      <c r="R291" s="8"/>
      <c r="S291" s="186"/>
      <c r="T291" s="187"/>
      <c r="U291" s="187"/>
      <c r="V291" s="187"/>
      <c r="W291" s="188"/>
      <c r="X291" s="186"/>
      <c r="Y291" s="214"/>
      <c r="Z291" s="78"/>
      <c r="AB291" s="106" t="b">
        <f>COUNTIF(R291:R296,"○")&gt;0</f>
        <v>0</v>
      </c>
    </row>
    <row r="292" spans="1:28" ht="30" customHeight="1" x14ac:dyDescent="0.15">
      <c r="A292" s="110">
        <f>IF(AND(R292="○",TRIM(S292)=""), 1001, 0)</f>
        <v>0</v>
      </c>
      <c r="B292" s="78"/>
      <c r="E292" s="203"/>
      <c r="F292" s="154"/>
      <c r="G292" s="152" t="s">
        <v>178</v>
      </c>
      <c r="H292" s="138"/>
      <c r="I292" s="138"/>
      <c r="J292" s="138"/>
      <c r="K292" s="138"/>
      <c r="L292" s="139"/>
      <c r="M292" s="109" t="s">
        <v>72</v>
      </c>
      <c r="N292" s="162" t="s">
        <v>183</v>
      </c>
      <c r="O292" s="163"/>
      <c r="P292" s="163"/>
      <c r="Q292" s="164"/>
      <c r="R292" s="9"/>
      <c r="S292" s="174"/>
      <c r="T292" s="175"/>
      <c r="U292" s="175"/>
      <c r="V292" s="175"/>
      <c r="W292" s="176"/>
      <c r="X292" s="174"/>
      <c r="Y292" s="212"/>
      <c r="Z292" s="78"/>
    </row>
    <row r="293" spans="1:28" ht="30" customHeight="1" x14ac:dyDescent="0.15">
      <c r="A293" s="110">
        <f>IF(AND(R293="○",TRIM(S293)=""), 1001, 0)</f>
        <v>0</v>
      </c>
      <c r="B293" s="78"/>
      <c r="E293" s="203"/>
      <c r="F293" s="154"/>
      <c r="G293" s="152" t="s">
        <v>179</v>
      </c>
      <c r="H293" s="138"/>
      <c r="I293" s="138"/>
      <c r="J293" s="138"/>
      <c r="K293" s="138"/>
      <c r="L293" s="139"/>
      <c r="M293" s="109" t="s">
        <v>73</v>
      </c>
      <c r="N293" s="162" t="s">
        <v>184</v>
      </c>
      <c r="O293" s="163"/>
      <c r="P293" s="163"/>
      <c r="Q293" s="164"/>
      <c r="R293" s="9"/>
      <c r="S293" s="174"/>
      <c r="T293" s="175"/>
      <c r="U293" s="175"/>
      <c r="V293" s="175"/>
      <c r="W293" s="176"/>
      <c r="X293" s="174"/>
      <c r="Y293" s="212"/>
      <c r="Z293" s="78"/>
    </row>
    <row r="294" spans="1:28" ht="30" customHeight="1" x14ac:dyDescent="0.15">
      <c r="A294" s="110">
        <f>IF(AND(R294="○",TRIM(S294)=""), 1001, 0)</f>
        <v>0</v>
      </c>
      <c r="B294" s="78"/>
      <c r="E294" s="203"/>
      <c r="F294" s="154"/>
      <c r="G294" s="152" t="s">
        <v>180</v>
      </c>
      <c r="H294" s="138"/>
      <c r="I294" s="138"/>
      <c r="J294" s="138"/>
      <c r="K294" s="138"/>
      <c r="L294" s="139"/>
      <c r="M294" s="109" t="s">
        <v>74</v>
      </c>
      <c r="N294" s="162" t="s">
        <v>364</v>
      </c>
      <c r="O294" s="163"/>
      <c r="P294" s="163"/>
      <c r="Q294" s="164"/>
      <c r="R294" s="9"/>
      <c r="S294" s="174"/>
      <c r="T294" s="175"/>
      <c r="U294" s="175"/>
      <c r="V294" s="175"/>
      <c r="W294" s="176"/>
      <c r="X294" s="174"/>
      <c r="Y294" s="212"/>
      <c r="Z294" s="78"/>
    </row>
    <row r="295" spans="1:28" ht="30" customHeight="1" x14ac:dyDescent="0.15">
      <c r="A295" s="110">
        <f>IF(AND(R295="○",TRIM(S295)=""), 1001, 0)</f>
        <v>0</v>
      </c>
      <c r="B295" s="78"/>
      <c r="E295" s="203"/>
      <c r="F295" s="154"/>
      <c r="G295" s="152" t="s">
        <v>181</v>
      </c>
      <c r="H295" s="138"/>
      <c r="I295" s="138"/>
      <c r="J295" s="138"/>
      <c r="K295" s="138"/>
      <c r="L295" s="139"/>
      <c r="M295" s="109" t="s">
        <v>75</v>
      </c>
      <c r="N295" s="162" t="s">
        <v>185</v>
      </c>
      <c r="O295" s="163"/>
      <c r="P295" s="163"/>
      <c r="Q295" s="164"/>
      <c r="R295" s="9"/>
      <c r="S295" s="174"/>
      <c r="T295" s="175"/>
      <c r="U295" s="175"/>
      <c r="V295" s="175"/>
      <c r="W295" s="176"/>
      <c r="X295" s="174"/>
      <c r="Y295" s="212"/>
      <c r="Z295" s="78"/>
    </row>
    <row r="296" spans="1:28" ht="30" customHeight="1" x14ac:dyDescent="0.15">
      <c r="A296" s="110">
        <f>IF(AND(R296="○",TRIM(S296)=""), 1001, 0)</f>
        <v>0</v>
      </c>
      <c r="B296" s="78"/>
      <c r="E296" s="204"/>
      <c r="F296" s="205"/>
      <c r="G296" s="159" t="s">
        <v>65</v>
      </c>
      <c r="H296" s="160"/>
      <c r="I296" s="160"/>
      <c r="J296" s="160"/>
      <c r="K296" s="160"/>
      <c r="L296" s="161"/>
      <c r="M296" s="111" t="s">
        <v>77</v>
      </c>
      <c r="N296" s="165"/>
      <c r="O296" s="166"/>
      <c r="P296" s="166"/>
      <c r="Q296" s="167"/>
      <c r="R296" s="10"/>
      <c r="S296" s="177"/>
      <c r="T296" s="178"/>
      <c r="U296" s="178"/>
      <c r="V296" s="178"/>
      <c r="W296" s="179"/>
      <c r="X296" s="177"/>
      <c r="Y296" s="213"/>
      <c r="Z296" s="78"/>
    </row>
    <row r="297" spans="1:28" ht="30" customHeight="1" x14ac:dyDescent="0.15">
      <c r="A297" s="110">
        <f>IF(AND(R297="○",TRIM(S297)=""), 1001, 0)</f>
        <v>0</v>
      </c>
      <c r="B297" s="78"/>
      <c r="E297" s="201" t="s">
        <v>322</v>
      </c>
      <c r="F297" s="202"/>
      <c r="G297" s="192" t="s">
        <v>186</v>
      </c>
      <c r="H297" s="150"/>
      <c r="I297" s="150"/>
      <c r="J297" s="150"/>
      <c r="K297" s="150"/>
      <c r="L297" s="151"/>
      <c r="M297" s="112" t="s">
        <v>71</v>
      </c>
      <c r="N297" s="189" t="s">
        <v>193</v>
      </c>
      <c r="O297" s="190"/>
      <c r="P297" s="190"/>
      <c r="Q297" s="191"/>
      <c r="R297" s="8"/>
      <c r="S297" s="186"/>
      <c r="T297" s="187"/>
      <c r="U297" s="187"/>
      <c r="V297" s="187"/>
      <c r="W297" s="188"/>
      <c r="X297" s="186"/>
      <c r="Y297" s="214"/>
      <c r="Z297" s="78"/>
      <c r="AB297" s="106" t="b">
        <f>COUNTIF(R297:R304,"○")&gt;0</f>
        <v>0</v>
      </c>
    </row>
    <row r="298" spans="1:28" ht="30" customHeight="1" x14ac:dyDescent="0.15">
      <c r="A298" s="110">
        <f>IF(AND(R298="○",TRIM(S298)=""), 1001, 0)</f>
        <v>0</v>
      </c>
      <c r="B298" s="78"/>
      <c r="E298" s="203"/>
      <c r="F298" s="154"/>
      <c r="G298" s="152" t="s">
        <v>187</v>
      </c>
      <c r="H298" s="138"/>
      <c r="I298" s="138"/>
      <c r="J298" s="138"/>
      <c r="K298" s="138"/>
      <c r="L298" s="139"/>
      <c r="M298" s="109" t="s">
        <v>72</v>
      </c>
      <c r="N298" s="162" t="s">
        <v>194</v>
      </c>
      <c r="O298" s="163"/>
      <c r="P298" s="163"/>
      <c r="Q298" s="164"/>
      <c r="R298" s="9"/>
      <c r="S298" s="174"/>
      <c r="T298" s="175"/>
      <c r="U298" s="175"/>
      <c r="V298" s="175"/>
      <c r="W298" s="176"/>
      <c r="X298" s="174"/>
      <c r="Y298" s="212"/>
      <c r="Z298" s="78"/>
    </row>
    <row r="299" spans="1:28" ht="45" customHeight="1" x14ac:dyDescent="0.15">
      <c r="A299" s="110">
        <f>IF(AND(R299="○",TRIM(S299)=""), 1001, 0)</f>
        <v>0</v>
      </c>
      <c r="B299" s="78"/>
      <c r="E299" s="203"/>
      <c r="F299" s="154"/>
      <c r="G299" s="152" t="s">
        <v>188</v>
      </c>
      <c r="H299" s="138"/>
      <c r="I299" s="138"/>
      <c r="J299" s="138"/>
      <c r="K299" s="138"/>
      <c r="L299" s="139"/>
      <c r="M299" s="109" t="s">
        <v>73</v>
      </c>
      <c r="N299" s="162" t="s">
        <v>351</v>
      </c>
      <c r="O299" s="163"/>
      <c r="P299" s="163"/>
      <c r="Q299" s="164"/>
      <c r="R299" s="9"/>
      <c r="S299" s="174"/>
      <c r="T299" s="175"/>
      <c r="U299" s="175"/>
      <c r="V299" s="175"/>
      <c r="W299" s="176"/>
      <c r="X299" s="174"/>
      <c r="Y299" s="212"/>
      <c r="Z299" s="78"/>
    </row>
    <row r="300" spans="1:28" ht="30" customHeight="1" x14ac:dyDescent="0.15">
      <c r="A300" s="110">
        <f>IF(AND(R300="○",TRIM(S300)=""), 1001, 0)</f>
        <v>0</v>
      </c>
      <c r="B300" s="78"/>
      <c r="E300" s="203"/>
      <c r="F300" s="154"/>
      <c r="G300" s="152" t="s">
        <v>189</v>
      </c>
      <c r="H300" s="138"/>
      <c r="I300" s="138"/>
      <c r="J300" s="138"/>
      <c r="K300" s="138"/>
      <c r="L300" s="139"/>
      <c r="M300" s="109" t="s">
        <v>74</v>
      </c>
      <c r="N300" s="162"/>
      <c r="O300" s="163"/>
      <c r="P300" s="163"/>
      <c r="Q300" s="164"/>
      <c r="R300" s="9"/>
      <c r="S300" s="174"/>
      <c r="T300" s="175"/>
      <c r="U300" s="175"/>
      <c r="V300" s="175"/>
      <c r="W300" s="176"/>
      <c r="X300" s="174"/>
      <c r="Y300" s="212"/>
      <c r="Z300" s="78"/>
    </row>
    <row r="301" spans="1:28" ht="30" customHeight="1" x14ac:dyDescent="0.15">
      <c r="A301" s="110">
        <f>IF(AND(R301="○",TRIM(S301)=""), 1001, 0)</f>
        <v>0</v>
      </c>
      <c r="B301" s="78"/>
      <c r="E301" s="203"/>
      <c r="F301" s="154"/>
      <c r="G301" s="152" t="s">
        <v>190</v>
      </c>
      <c r="H301" s="138"/>
      <c r="I301" s="138"/>
      <c r="J301" s="138"/>
      <c r="K301" s="138"/>
      <c r="L301" s="139"/>
      <c r="M301" s="109" t="s">
        <v>75</v>
      </c>
      <c r="N301" s="162" t="s">
        <v>195</v>
      </c>
      <c r="O301" s="163"/>
      <c r="P301" s="163"/>
      <c r="Q301" s="164"/>
      <c r="R301" s="9"/>
      <c r="S301" s="174"/>
      <c r="T301" s="175"/>
      <c r="U301" s="175"/>
      <c r="V301" s="175"/>
      <c r="W301" s="176"/>
      <c r="X301" s="174"/>
      <c r="Y301" s="212"/>
      <c r="Z301" s="78"/>
    </row>
    <row r="302" spans="1:28" ht="30" customHeight="1" x14ac:dyDescent="0.15">
      <c r="A302" s="110">
        <f>IF(AND(R302="○",TRIM(S302)=""), 1001, 0)</f>
        <v>0</v>
      </c>
      <c r="B302" s="78"/>
      <c r="E302" s="203"/>
      <c r="F302" s="154"/>
      <c r="G302" s="152" t="s">
        <v>191</v>
      </c>
      <c r="H302" s="138"/>
      <c r="I302" s="138"/>
      <c r="J302" s="138"/>
      <c r="K302" s="138"/>
      <c r="L302" s="139"/>
      <c r="M302" s="109" t="s">
        <v>76</v>
      </c>
      <c r="N302" s="216" t="s">
        <v>196</v>
      </c>
      <c r="O302" s="217"/>
      <c r="P302" s="217"/>
      <c r="Q302" s="218"/>
      <c r="R302" s="11"/>
      <c r="S302" s="174"/>
      <c r="T302" s="175"/>
      <c r="U302" s="175"/>
      <c r="V302" s="175"/>
      <c r="W302" s="176"/>
      <c r="X302" s="174"/>
      <c r="Y302" s="212"/>
      <c r="Z302" s="78"/>
    </row>
    <row r="303" spans="1:28" ht="45" customHeight="1" x14ac:dyDescent="0.15">
      <c r="A303" s="110">
        <f>IF(AND(R303="○",TRIM(S303)=""), 1001, 0)</f>
        <v>0</v>
      </c>
      <c r="B303" s="78"/>
      <c r="E303" s="203"/>
      <c r="F303" s="154"/>
      <c r="G303" s="152" t="s">
        <v>192</v>
      </c>
      <c r="H303" s="138"/>
      <c r="I303" s="138"/>
      <c r="J303" s="138"/>
      <c r="K303" s="138"/>
      <c r="L303" s="139"/>
      <c r="M303" s="109" t="s">
        <v>57</v>
      </c>
      <c r="N303" s="162" t="s">
        <v>197</v>
      </c>
      <c r="O303" s="163"/>
      <c r="P303" s="163"/>
      <c r="Q303" s="164"/>
      <c r="R303" s="9"/>
      <c r="S303" s="174"/>
      <c r="T303" s="175"/>
      <c r="U303" s="175"/>
      <c r="V303" s="175"/>
      <c r="W303" s="176"/>
      <c r="X303" s="174"/>
      <c r="Y303" s="212"/>
      <c r="Z303" s="78"/>
    </row>
    <row r="304" spans="1:28" ht="30" customHeight="1" x14ac:dyDescent="0.15">
      <c r="A304" s="110">
        <f>IF(AND(R304="○",TRIM(S304)=""), 1001, 0)</f>
        <v>0</v>
      </c>
      <c r="B304" s="78"/>
      <c r="E304" s="204"/>
      <c r="F304" s="205"/>
      <c r="G304" s="159" t="s">
        <v>65</v>
      </c>
      <c r="H304" s="160"/>
      <c r="I304" s="160"/>
      <c r="J304" s="160"/>
      <c r="K304" s="160"/>
      <c r="L304" s="161"/>
      <c r="M304" s="111" t="s">
        <v>77</v>
      </c>
      <c r="N304" s="165" t="s">
        <v>198</v>
      </c>
      <c r="O304" s="166"/>
      <c r="P304" s="166"/>
      <c r="Q304" s="167"/>
      <c r="R304" s="12"/>
      <c r="S304" s="177"/>
      <c r="T304" s="178"/>
      <c r="U304" s="178"/>
      <c r="V304" s="178"/>
      <c r="W304" s="179"/>
      <c r="X304" s="177"/>
      <c r="Y304" s="213"/>
      <c r="Z304" s="78"/>
    </row>
    <row r="305" spans="1:28" ht="30" customHeight="1" x14ac:dyDescent="0.15">
      <c r="A305" s="110">
        <f>IF(AND(R305="○",TRIM(S305)=""), 1001, 0)</f>
        <v>0</v>
      </c>
      <c r="B305" s="78"/>
      <c r="E305" s="201" t="s">
        <v>323</v>
      </c>
      <c r="F305" s="202"/>
      <c r="G305" s="192" t="s">
        <v>199</v>
      </c>
      <c r="H305" s="150"/>
      <c r="I305" s="150"/>
      <c r="J305" s="150"/>
      <c r="K305" s="150"/>
      <c r="L305" s="151"/>
      <c r="M305" s="108" t="s">
        <v>71</v>
      </c>
      <c r="N305" s="216" t="s">
        <v>201</v>
      </c>
      <c r="O305" s="217"/>
      <c r="P305" s="217"/>
      <c r="Q305" s="218"/>
      <c r="R305" s="8"/>
      <c r="S305" s="186"/>
      <c r="T305" s="187"/>
      <c r="U305" s="187"/>
      <c r="V305" s="187"/>
      <c r="W305" s="188"/>
      <c r="X305" s="186"/>
      <c r="Y305" s="214"/>
      <c r="Z305" s="78"/>
      <c r="AB305" s="106" t="b">
        <f>COUNTIF(R305:R307,"○")&gt;0</f>
        <v>0</v>
      </c>
    </row>
    <row r="306" spans="1:28" ht="30" customHeight="1" x14ac:dyDescent="0.15">
      <c r="A306" s="110">
        <f>IF(AND(R306="○",TRIM(S306)=""), 1001, 0)</f>
        <v>0</v>
      </c>
      <c r="B306" s="78"/>
      <c r="E306" s="203"/>
      <c r="F306" s="154"/>
      <c r="G306" s="152" t="s">
        <v>200</v>
      </c>
      <c r="H306" s="138"/>
      <c r="I306" s="138"/>
      <c r="J306" s="138"/>
      <c r="K306" s="138"/>
      <c r="L306" s="139"/>
      <c r="M306" s="109" t="s">
        <v>72</v>
      </c>
      <c r="N306" s="162"/>
      <c r="O306" s="163"/>
      <c r="P306" s="163"/>
      <c r="Q306" s="164"/>
      <c r="R306" s="9"/>
      <c r="S306" s="174"/>
      <c r="T306" s="175"/>
      <c r="U306" s="175"/>
      <c r="V306" s="175"/>
      <c r="W306" s="176"/>
      <c r="X306" s="174"/>
      <c r="Y306" s="212"/>
      <c r="Z306" s="78"/>
    </row>
    <row r="307" spans="1:28" ht="30" customHeight="1" x14ac:dyDescent="0.15">
      <c r="A307" s="110">
        <f>IF(AND(R307="○",TRIM(S307)=""), 1001, 0)</f>
        <v>0</v>
      </c>
      <c r="B307" s="78"/>
      <c r="E307" s="204"/>
      <c r="F307" s="205"/>
      <c r="G307" s="159" t="s">
        <v>65</v>
      </c>
      <c r="H307" s="160"/>
      <c r="I307" s="160"/>
      <c r="J307" s="160"/>
      <c r="K307" s="160"/>
      <c r="L307" s="161"/>
      <c r="M307" s="111" t="s">
        <v>77</v>
      </c>
      <c r="N307" s="165"/>
      <c r="O307" s="166"/>
      <c r="P307" s="166"/>
      <c r="Q307" s="167"/>
      <c r="R307" s="13"/>
      <c r="S307" s="177"/>
      <c r="T307" s="178"/>
      <c r="U307" s="178"/>
      <c r="V307" s="178"/>
      <c r="W307" s="179"/>
      <c r="X307" s="177"/>
      <c r="Y307" s="213"/>
      <c r="Z307" s="78"/>
    </row>
    <row r="308" spans="1:28" ht="30" customHeight="1" x14ac:dyDescent="0.15">
      <c r="A308" s="110">
        <f>IF(AND(R308="○",TRIM(S308)=""), 1001, 0)</f>
        <v>0</v>
      </c>
      <c r="B308" s="78"/>
      <c r="E308" s="196" t="s">
        <v>324</v>
      </c>
      <c r="F308" s="197"/>
      <c r="G308" s="210" t="s">
        <v>202</v>
      </c>
      <c r="H308" s="197"/>
      <c r="I308" s="197"/>
      <c r="J308" s="197"/>
      <c r="K308" s="197"/>
      <c r="L308" s="211"/>
      <c r="M308" s="113" t="s">
        <v>77</v>
      </c>
      <c r="N308" s="219"/>
      <c r="O308" s="220"/>
      <c r="P308" s="220"/>
      <c r="Q308" s="221"/>
      <c r="R308" s="14"/>
      <c r="S308" s="193"/>
      <c r="T308" s="194"/>
      <c r="U308" s="194"/>
      <c r="V308" s="194"/>
      <c r="W308" s="195"/>
      <c r="X308" s="193"/>
      <c r="Y308" s="215"/>
      <c r="Z308" s="78"/>
      <c r="AB308" s="106" t="b">
        <f>R308="○"</f>
        <v>0</v>
      </c>
    </row>
    <row r="309" spans="1:28" ht="30" customHeight="1" x14ac:dyDescent="0.15">
      <c r="A309" s="110">
        <f>IF(AND(R309="○",TRIM(S309)=""), 1001, 0)</f>
        <v>0</v>
      </c>
      <c r="B309" s="22"/>
      <c r="C309" s="39"/>
      <c r="E309" s="140" t="s">
        <v>302</v>
      </c>
      <c r="F309" s="141"/>
      <c r="G309" s="146" t="s">
        <v>156</v>
      </c>
      <c r="H309" s="150" t="s">
        <v>342</v>
      </c>
      <c r="I309" s="150"/>
      <c r="J309" s="150"/>
      <c r="K309" s="150"/>
      <c r="L309" s="151"/>
      <c r="M309" s="114" t="s">
        <v>71</v>
      </c>
      <c r="N309" s="189" t="s">
        <v>204</v>
      </c>
      <c r="O309" s="190"/>
      <c r="P309" s="190"/>
      <c r="Q309" s="191"/>
      <c r="R309" s="8"/>
      <c r="S309" s="186"/>
      <c r="T309" s="187"/>
      <c r="U309" s="187"/>
      <c r="V309" s="187"/>
      <c r="W309" s="188"/>
      <c r="X309" s="186"/>
      <c r="Y309" s="214"/>
      <c r="Z309" s="78"/>
      <c r="AB309" s="106" t="b">
        <f>COUNTIF(R309:R346,"○")&gt;0</f>
        <v>0</v>
      </c>
    </row>
    <row r="310" spans="1:28" ht="30" customHeight="1" x14ac:dyDescent="0.15">
      <c r="A310" s="110">
        <f>IF(AND(R310="○",TRIM(S310)=""), 1001, 0)</f>
        <v>0</v>
      </c>
      <c r="B310" s="22"/>
      <c r="C310" s="39"/>
      <c r="E310" s="142"/>
      <c r="F310" s="143"/>
      <c r="G310" s="147"/>
      <c r="H310" s="138" t="s">
        <v>293</v>
      </c>
      <c r="I310" s="138"/>
      <c r="J310" s="138"/>
      <c r="K310" s="138"/>
      <c r="L310" s="139"/>
      <c r="M310" s="115" t="s">
        <v>72</v>
      </c>
      <c r="N310" s="162" t="s">
        <v>205</v>
      </c>
      <c r="O310" s="163"/>
      <c r="P310" s="163"/>
      <c r="Q310" s="164"/>
      <c r="R310" s="11"/>
      <c r="S310" s="174"/>
      <c r="T310" s="175"/>
      <c r="U310" s="175"/>
      <c r="V310" s="175"/>
      <c r="W310" s="176"/>
      <c r="X310" s="174"/>
      <c r="Y310" s="212"/>
      <c r="Z310" s="78"/>
    </row>
    <row r="311" spans="1:28" ht="30" customHeight="1" x14ac:dyDescent="0.15">
      <c r="A311" s="110">
        <f>IF(AND(R311="○",TRIM(S311)=""), 1001, 0)</f>
        <v>0</v>
      </c>
      <c r="B311" s="22"/>
      <c r="C311" s="39"/>
      <c r="E311" s="142"/>
      <c r="F311" s="143"/>
      <c r="G311" s="147"/>
      <c r="H311" s="138" t="s">
        <v>294</v>
      </c>
      <c r="I311" s="138"/>
      <c r="J311" s="138"/>
      <c r="K311" s="138"/>
      <c r="L311" s="139"/>
      <c r="M311" s="115" t="s">
        <v>73</v>
      </c>
      <c r="N311" s="162"/>
      <c r="O311" s="163"/>
      <c r="P311" s="163"/>
      <c r="Q311" s="164"/>
      <c r="R311" s="11"/>
      <c r="S311" s="174"/>
      <c r="T311" s="175"/>
      <c r="U311" s="175"/>
      <c r="V311" s="175"/>
      <c r="W311" s="176"/>
      <c r="X311" s="174"/>
      <c r="Y311" s="212"/>
      <c r="Z311" s="78"/>
    </row>
    <row r="312" spans="1:28" ht="30" customHeight="1" x14ac:dyDescent="0.15">
      <c r="A312" s="110">
        <f>IF(AND(R312="○",TRIM(S312)=""), 1001, 0)</f>
        <v>0</v>
      </c>
      <c r="B312" s="22"/>
      <c r="C312" s="39"/>
      <c r="E312" s="142"/>
      <c r="F312" s="143"/>
      <c r="G312" s="147"/>
      <c r="H312" s="138" t="s">
        <v>304</v>
      </c>
      <c r="I312" s="138"/>
      <c r="J312" s="138"/>
      <c r="K312" s="138"/>
      <c r="L312" s="139"/>
      <c r="M312" s="115" t="s">
        <v>74</v>
      </c>
      <c r="N312" s="162" t="s">
        <v>206</v>
      </c>
      <c r="O312" s="163"/>
      <c r="P312" s="163"/>
      <c r="Q312" s="164"/>
      <c r="R312" s="11"/>
      <c r="S312" s="174"/>
      <c r="T312" s="175"/>
      <c r="U312" s="175"/>
      <c r="V312" s="175"/>
      <c r="W312" s="176"/>
      <c r="X312" s="174"/>
      <c r="Y312" s="212"/>
      <c r="Z312" s="78"/>
    </row>
    <row r="313" spans="1:28" ht="30" customHeight="1" x14ac:dyDescent="0.15">
      <c r="A313" s="110">
        <f>IF(AND(R313="○",TRIM(S313)=""), 1001, 0)</f>
        <v>0</v>
      </c>
      <c r="B313" s="22"/>
      <c r="C313" s="39"/>
      <c r="E313" s="142"/>
      <c r="F313" s="143"/>
      <c r="G313" s="147"/>
      <c r="H313" s="138" t="s">
        <v>203</v>
      </c>
      <c r="I313" s="138"/>
      <c r="J313" s="138"/>
      <c r="K313" s="138"/>
      <c r="L313" s="139"/>
      <c r="M313" s="115" t="s">
        <v>75</v>
      </c>
      <c r="N313" s="162"/>
      <c r="O313" s="163"/>
      <c r="P313" s="163"/>
      <c r="Q313" s="164"/>
      <c r="R313" s="9"/>
      <c r="S313" s="174"/>
      <c r="T313" s="175"/>
      <c r="U313" s="175"/>
      <c r="V313" s="175"/>
      <c r="W313" s="176"/>
      <c r="X313" s="174"/>
      <c r="Y313" s="212"/>
      <c r="Z313" s="78"/>
    </row>
    <row r="314" spans="1:28" ht="30" customHeight="1" x14ac:dyDescent="0.15">
      <c r="A314" s="110">
        <f>IF(AND(R314="○",TRIM(S314)=""), 1001, 0)</f>
        <v>0</v>
      </c>
      <c r="B314" s="22"/>
      <c r="C314" s="39"/>
      <c r="E314" s="142"/>
      <c r="F314" s="143"/>
      <c r="G314" s="147"/>
      <c r="H314" s="136" t="s">
        <v>65</v>
      </c>
      <c r="I314" s="136"/>
      <c r="J314" s="136"/>
      <c r="K314" s="136"/>
      <c r="L314" s="137"/>
      <c r="M314" s="116" t="s">
        <v>77</v>
      </c>
      <c r="N314" s="168"/>
      <c r="O314" s="169"/>
      <c r="P314" s="169"/>
      <c r="Q314" s="170"/>
      <c r="R314" s="10"/>
      <c r="S314" s="174"/>
      <c r="T314" s="175"/>
      <c r="U314" s="175"/>
      <c r="V314" s="175"/>
      <c r="W314" s="176"/>
      <c r="X314" s="174"/>
      <c r="Y314" s="212"/>
      <c r="Z314" s="78"/>
    </row>
    <row r="315" spans="1:28" ht="30" customHeight="1" x14ac:dyDescent="0.15">
      <c r="A315" s="110">
        <f>IF(AND(R315="○",TRIM(S315)=""), 1001, 0)</f>
        <v>0</v>
      </c>
      <c r="B315" s="22"/>
      <c r="C315" s="39"/>
      <c r="D315" s="40"/>
      <c r="E315" s="142"/>
      <c r="F315" s="143"/>
      <c r="G315" s="148" t="s">
        <v>207</v>
      </c>
      <c r="H315" s="138" t="s">
        <v>352</v>
      </c>
      <c r="I315" s="138"/>
      <c r="J315" s="138"/>
      <c r="K315" s="138"/>
      <c r="L315" s="139"/>
      <c r="M315" s="115" t="s">
        <v>208</v>
      </c>
      <c r="N315" s="162" t="s">
        <v>223</v>
      </c>
      <c r="O315" s="163"/>
      <c r="P315" s="163"/>
      <c r="Q315" s="164"/>
      <c r="R315" s="9"/>
      <c r="S315" s="174"/>
      <c r="T315" s="175"/>
      <c r="U315" s="175"/>
      <c r="V315" s="175"/>
      <c r="W315" s="176"/>
      <c r="X315" s="174"/>
      <c r="Y315" s="212"/>
      <c r="Z315" s="78"/>
    </row>
    <row r="316" spans="1:28" ht="45" customHeight="1" x14ac:dyDescent="0.15">
      <c r="A316" s="110">
        <f>IF(AND(R316="○",TRIM(S316)=""), 1001, 0)</f>
        <v>0</v>
      </c>
      <c r="B316" s="22"/>
      <c r="C316" s="39"/>
      <c r="D316" s="40"/>
      <c r="E316" s="142"/>
      <c r="F316" s="143"/>
      <c r="G316" s="147"/>
      <c r="H316" s="138" t="s">
        <v>217</v>
      </c>
      <c r="I316" s="138"/>
      <c r="J316" s="138"/>
      <c r="K316" s="138"/>
      <c r="L316" s="139"/>
      <c r="M316" s="115" t="s">
        <v>209</v>
      </c>
      <c r="N316" s="162" t="s">
        <v>224</v>
      </c>
      <c r="O316" s="163"/>
      <c r="P316" s="163"/>
      <c r="Q316" s="164"/>
      <c r="R316" s="9"/>
      <c r="S316" s="174"/>
      <c r="T316" s="175"/>
      <c r="U316" s="175"/>
      <c r="V316" s="175"/>
      <c r="W316" s="176"/>
      <c r="X316" s="174"/>
      <c r="Y316" s="212"/>
      <c r="Z316" s="78"/>
    </row>
    <row r="317" spans="1:28" ht="30" customHeight="1" x14ac:dyDescent="0.15">
      <c r="A317" s="110">
        <f>IF(AND(R317="○",TRIM(S317)=""), 1001, 0)</f>
        <v>0</v>
      </c>
      <c r="B317" s="22"/>
      <c r="C317" s="39"/>
      <c r="D317" s="40"/>
      <c r="E317" s="142"/>
      <c r="F317" s="143"/>
      <c r="G317" s="147"/>
      <c r="H317" s="138" t="s">
        <v>218</v>
      </c>
      <c r="I317" s="138"/>
      <c r="J317" s="138"/>
      <c r="K317" s="138"/>
      <c r="L317" s="139"/>
      <c r="M317" s="115" t="s">
        <v>210</v>
      </c>
      <c r="N317" s="162" t="s">
        <v>225</v>
      </c>
      <c r="O317" s="163"/>
      <c r="P317" s="163"/>
      <c r="Q317" s="164"/>
      <c r="R317" s="9"/>
      <c r="S317" s="174"/>
      <c r="T317" s="175"/>
      <c r="U317" s="175"/>
      <c r="V317" s="175"/>
      <c r="W317" s="176"/>
      <c r="X317" s="174"/>
      <c r="Y317" s="212"/>
      <c r="Z317" s="78"/>
    </row>
    <row r="318" spans="1:28" ht="30" customHeight="1" x14ac:dyDescent="0.15">
      <c r="A318" s="110">
        <f>IF(AND(R318="○",TRIM(S318)=""), 1001, 0)</f>
        <v>0</v>
      </c>
      <c r="B318" s="22"/>
      <c r="C318" s="39"/>
      <c r="D318" s="40"/>
      <c r="E318" s="142"/>
      <c r="F318" s="143"/>
      <c r="G318" s="147"/>
      <c r="H318" s="138" t="s">
        <v>219</v>
      </c>
      <c r="I318" s="138"/>
      <c r="J318" s="138"/>
      <c r="K318" s="138"/>
      <c r="L318" s="139"/>
      <c r="M318" s="115" t="s">
        <v>211</v>
      </c>
      <c r="N318" s="162" t="s">
        <v>226</v>
      </c>
      <c r="O318" s="163"/>
      <c r="P318" s="163"/>
      <c r="Q318" s="164"/>
      <c r="R318" s="9"/>
      <c r="S318" s="174"/>
      <c r="T318" s="175"/>
      <c r="U318" s="175"/>
      <c r="V318" s="175"/>
      <c r="W318" s="176"/>
      <c r="X318" s="174"/>
      <c r="Y318" s="212"/>
      <c r="Z318" s="78"/>
    </row>
    <row r="319" spans="1:28" ht="30" customHeight="1" x14ac:dyDescent="0.15">
      <c r="A319" s="110">
        <f>IF(AND(R319="○",TRIM(S319)=""), 1001, 0)</f>
        <v>0</v>
      </c>
      <c r="B319" s="22"/>
      <c r="C319" s="39"/>
      <c r="D319" s="40"/>
      <c r="E319" s="142"/>
      <c r="F319" s="143"/>
      <c r="G319" s="147"/>
      <c r="H319" s="138" t="s">
        <v>295</v>
      </c>
      <c r="I319" s="138"/>
      <c r="J319" s="138"/>
      <c r="K319" s="138"/>
      <c r="L319" s="139"/>
      <c r="M319" s="115" t="s">
        <v>212</v>
      </c>
      <c r="N319" s="162" t="s">
        <v>227</v>
      </c>
      <c r="O319" s="163"/>
      <c r="P319" s="163"/>
      <c r="Q319" s="164"/>
      <c r="R319" s="9"/>
      <c r="S319" s="174"/>
      <c r="T319" s="175"/>
      <c r="U319" s="175"/>
      <c r="V319" s="175"/>
      <c r="W319" s="176"/>
      <c r="X319" s="174"/>
      <c r="Y319" s="212"/>
      <c r="Z319" s="78"/>
    </row>
    <row r="320" spans="1:28" ht="30" customHeight="1" x14ac:dyDescent="0.15">
      <c r="A320" s="110">
        <f>IF(AND(R320="○",TRIM(S320)=""), 1001, 0)</f>
        <v>0</v>
      </c>
      <c r="B320" s="22"/>
      <c r="C320" s="39"/>
      <c r="D320" s="40"/>
      <c r="E320" s="142"/>
      <c r="F320" s="143"/>
      <c r="G320" s="147"/>
      <c r="H320" s="138" t="s">
        <v>220</v>
      </c>
      <c r="I320" s="138"/>
      <c r="J320" s="138"/>
      <c r="K320" s="138"/>
      <c r="L320" s="139"/>
      <c r="M320" s="115" t="s">
        <v>213</v>
      </c>
      <c r="N320" s="162" t="s">
        <v>228</v>
      </c>
      <c r="O320" s="163"/>
      <c r="P320" s="163"/>
      <c r="Q320" s="164"/>
      <c r="R320" s="9"/>
      <c r="S320" s="174"/>
      <c r="T320" s="175"/>
      <c r="U320" s="175"/>
      <c r="V320" s="175"/>
      <c r="W320" s="176"/>
      <c r="X320" s="174"/>
      <c r="Y320" s="212"/>
      <c r="Z320" s="78"/>
    </row>
    <row r="321" spans="1:26" ht="45" customHeight="1" x14ac:dyDescent="0.15">
      <c r="A321" s="110">
        <f>IF(AND(R321="○",TRIM(S321)=""), 1001, 0)</f>
        <v>0</v>
      </c>
      <c r="B321" s="22"/>
      <c r="C321" s="39"/>
      <c r="D321" s="40"/>
      <c r="E321" s="142"/>
      <c r="F321" s="143"/>
      <c r="G321" s="147"/>
      <c r="H321" s="138" t="s">
        <v>221</v>
      </c>
      <c r="I321" s="138"/>
      <c r="J321" s="138"/>
      <c r="K321" s="138"/>
      <c r="L321" s="139"/>
      <c r="M321" s="115" t="s">
        <v>214</v>
      </c>
      <c r="N321" s="162" t="s">
        <v>229</v>
      </c>
      <c r="O321" s="163"/>
      <c r="P321" s="163"/>
      <c r="Q321" s="164"/>
      <c r="R321" s="9"/>
      <c r="S321" s="174"/>
      <c r="T321" s="175"/>
      <c r="U321" s="175"/>
      <c r="V321" s="175"/>
      <c r="W321" s="176"/>
      <c r="X321" s="174"/>
      <c r="Y321" s="212"/>
      <c r="Z321" s="78"/>
    </row>
    <row r="322" spans="1:26" ht="30" customHeight="1" x14ac:dyDescent="0.15">
      <c r="A322" s="110">
        <f>IF(AND(R322="○",TRIM(S322)=""), 1001, 0)</f>
        <v>0</v>
      </c>
      <c r="B322" s="22"/>
      <c r="C322" s="39"/>
      <c r="D322" s="40"/>
      <c r="E322" s="142"/>
      <c r="F322" s="143"/>
      <c r="G322" s="147"/>
      <c r="H322" s="138" t="s">
        <v>222</v>
      </c>
      <c r="I322" s="138"/>
      <c r="J322" s="138"/>
      <c r="K322" s="138"/>
      <c r="L322" s="139"/>
      <c r="M322" s="115" t="s">
        <v>215</v>
      </c>
      <c r="N322" s="162" t="s">
        <v>230</v>
      </c>
      <c r="O322" s="163"/>
      <c r="P322" s="163"/>
      <c r="Q322" s="164"/>
      <c r="R322" s="11"/>
      <c r="S322" s="174"/>
      <c r="T322" s="175"/>
      <c r="U322" s="175"/>
      <c r="V322" s="175"/>
      <c r="W322" s="176"/>
      <c r="X322" s="174"/>
      <c r="Y322" s="212"/>
      <c r="Z322" s="78"/>
    </row>
    <row r="323" spans="1:26" ht="30" customHeight="1" x14ac:dyDescent="0.15">
      <c r="A323" s="110">
        <f>IF(AND(R323="○",TRIM(S323)=""), 1001, 0)</f>
        <v>0</v>
      </c>
      <c r="B323" s="22"/>
      <c r="C323" s="39"/>
      <c r="D323" s="40"/>
      <c r="E323" s="142"/>
      <c r="F323" s="143"/>
      <c r="G323" s="149"/>
      <c r="H323" s="138" t="s">
        <v>65</v>
      </c>
      <c r="I323" s="138"/>
      <c r="J323" s="138"/>
      <c r="K323" s="138"/>
      <c r="L323" s="139"/>
      <c r="M323" s="115" t="s">
        <v>216</v>
      </c>
      <c r="N323" s="162"/>
      <c r="O323" s="163"/>
      <c r="P323" s="163"/>
      <c r="Q323" s="164"/>
      <c r="R323" s="9"/>
      <c r="S323" s="174"/>
      <c r="T323" s="175"/>
      <c r="U323" s="175"/>
      <c r="V323" s="175"/>
      <c r="W323" s="176"/>
      <c r="X323" s="174"/>
      <c r="Y323" s="212"/>
      <c r="Z323" s="78"/>
    </row>
    <row r="324" spans="1:26" ht="30" customHeight="1" x14ac:dyDescent="0.15">
      <c r="A324" s="110">
        <f>IF(AND(R324="○",TRIM(S324)=""), 1001, 0)</f>
        <v>0</v>
      </c>
      <c r="B324" s="22"/>
      <c r="C324" s="39"/>
      <c r="E324" s="142"/>
      <c r="F324" s="143"/>
      <c r="G324" s="147" t="s">
        <v>231</v>
      </c>
      <c r="H324" s="153" t="s">
        <v>296</v>
      </c>
      <c r="I324" s="154"/>
      <c r="J324" s="154"/>
      <c r="K324" s="154"/>
      <c r="L324" s="155"/>
      <c r="M324" s="117" t="s">
        <v>232</v>
      </c>
      <c r="N324" s="216" t="s">
        <v>236</v>
      </c>
      <c r="O324" s="217"/>
      <c r="P324" s="217"/>
      <c r="Q324" s="218"/>
      <c r="R324" s="11"/>
      <c r="S324" s="174"/>
      <c r="T324" s="175"/>
      <c r="U324" s="175"/>
      <c r="V324" s="175"/>
      <c r="W324" s="176"/>
      <c r="X324" s="174"/>
      <c r="Y324" s="212"/>
      <c r="Z324" s="78"/>
    </row>
    <row r="325" spans="1:26" ht="30" customHeight="1" x14ac:dyDescent="0.15">
      <c r="A325" s="110">
        <f>IF(AND(R325="○",TRIM(S325)=""), 1001, 0)</f>
        <v>0</v>
      </c>
      <c r="B325" s="22"/>
      <c r="C325" s="39"/>
      <c r="E325" s="142"/>
      <c r="F325" s="143"/>
      <c r="G325" s="147"/>
      <c r="H325" s="135" t="s">
        <v>297</v>
      </c>
      <c r="I325" s="136"/>
      <c r="J325" s="136"/>
      <c r="K325" s="136"/>
      <c r="L325" s="137"/>
      <c r="M325" s="115" t="s">
        <v>233</v>
      </c>
      <c r="N325" s="162" t="s">
        <v>237</v>
      </c>
      <c r="O325" s="163"/>
      <c r="P325" s="163"/>
      <c r="Q325" s="164"/>
      <c r="R325" s="2"/>
      <c r="S325" s="174"/>
      <c r="T325" s="175"/>
      <c r="U325" s="175"/>
      <c r="V325" s="175"/>
      <c r="W325" s="176"/>
      <c r="X325" s="174"/>
      <c r="Y325" s="212"/>
      <c r="Z325" s="78"/>
    </row>
    <row r="326" spans="1:26" ht="30" customHeight="1" x14ac:dyDescent="0.15">
      <c r="A326" s="110">
        <f>IF(AND(R326="○",TRIM(S326)=""), 1001, 0)</f>
        <v>0</v>
      </c>
      <c r="B326" s="22"/>
      <c r="C326" s="39"/>
      <c r="E326" s="142"/>
      <c r="F326" s="143"/>
      <c r="G326" s="147"/>
      <c r="H326" s="135" t="s">
        <v>298</v>
      </c>
      <c r="I326" s="136"/>
      <c r="J326" s="136"/>
      <c r="K326" s="136"/>
      <c r="L326" s="137"/>
      <c r="M326" s="115" t="s">
        <v>234</v>
      </c>
      <c r="N326" s="162" t="s">
        <v>238</v>
      </c>
      <c r="O326" s="163"/>
      <c r="P326" s="163"/>
      <c r="Q326" s="164"/>
      <c r="R326" s="2"/>
      <c r="S326" s="174"/>
      <c r="T326" s="175"/>
      <c r="U326" s="175"/>
      <c r="V326" s="175"/>
      <c r="W326" s="176"/>
      <c r="X326" s="174"/>
      <c r="Y326" s="212"/>
      <c r="Z326" s="78"/>
    </row>
    <row r="327" spans="1:26" ht="45" customHeight="1" x14ac:dyDescent="0.15">
      <c r="A327" s="110">
        <f>IF(AND(R327="○",TRIM(S327)=""), 1001, 0)</f>
        <v>0</v>
      </c>
      <c r="B327" s="22"/>
      <c r="C327" s="39"/>
      <c r="E327" s="142"/>
      <c r="F327" s="143"/>
      <c r="G327" s="147"/>
      <c r="H327" s="135" t="s">
        <v>65</v>
      </c>
      <c r="I327" s="136"/>
      <c r="J327" s="136"/>
      <c r="K327" s="136"/>
      <c r="L327" s="137"/>
      <c r="M327" s="116" t="s">
        <v>235</v>
      </c>
      <c r="N327" s="168" t="s">
        <v>239</v>
      </c>
      <c r="O327" s="169"/>
      <c r="P327" s="169"/>
      <c r="Q327" s="170"/>
      <c r="R327" s="3"/>
      <c r="S327" s="174"/>
      <c r="T327" s="175"/>
      <c r="U327" s="175"/>
      <c r="V327" s="175"/>
      <c r="W327" s="176"/>
      <c r="X327" s="174"/>
      <c r="Y327" s="212"/>
      <c r="Z327" s="78"/>
    </row>
    <row r="328" spans="1:26" ht="30" customHeight="1" x14ac:dyDescent="0.15">
      <c r="A328" s="110">
        <f>IF(AND(R328="○",TRIM(S328)=""), 1001, 0)</f>
        <v>0</v>
      </c>
      <c r="B328" s="22"/>
      <c r="C328" s="39"/>
      <c r="D328" s="40"/>
      <c r="E328" s="142"/>
      <c r="F328" s="143"/>
      <c r="G328" s="148" t="s">
        <v>240</v>
      </c>
      <c r="H328" s="135" t="s">
        <v>353</v>
      </c>
      <c r="I328" s="136"/>
      <c r="J328" s="136"/>
      <c r="K328" s="136"/>
      <c r="L328" s="137"/>
      <c r="M328" s="115" t="s">
        <v>241</v>
      </c>
      <c r="N328" s="162" t="s">
        <v>244</v>
      </c>
      <c r="O328" s="163"/>
      <c r="P328" s="163"/>
      <c r="Q328" s="164"/>
      <c r="R328" s="2"/>
      <c r="S328" s="174"/>
      <c r="T328" s="175"/>
      <c r="U328" s="175"/>
      <c r="V328" s="175"/>
      <c r="W328" s="176"/>
      <c r="X328" s="174"/>
      <c r="Y328" s="212"/>
      <c r="Z328" s="78"/>
    </row>
    <row r="329" spans="1:26" ht="30" customHeight="1" x14ac:dyDescent="0.15">
      <c r="A329" s="110">
        <f>IF(AND(R329="○",TRIM(S329)=""), 1001, 0)</f>
        <v>0</v>
      </c>
      <c r="B329" s="22"/>
      <c r="C329" s="39"/>
      <c r="D329" s="40"/>
      <c r="E329" s="142"/>
      <c r="F329" s="143"/>
      <c r="G329" s="147"/>
      <c r="H329" s="135" t="s">
        <v>354</v>
      </c>
      <c r="I329" s="136"/>
      <c r="J329" s="136"/>
      <c r="K329" s="136"/>
      <c r="L329" s="137"/>
      <c r="M329" s="115" t="s">
        <v>242</v>
      </c>
      <c r="N329" s="162" t="s">
        <v>245</v>
      </c>
      <c r="O329" s="163"/>
      <c r="P329" s="163"/>
      <c r="Q329" s="164"/>
      <c r="R329" s="2"/>
      <c r="S329" s="174"/>
      <c r="T329" s="175"/>
      <c r="U329" s="175"/>
      <c r="V329" s="175"/>
      <c r="W329" s="176"/>
      <c r="X329" s="174"/>
      <c r="Y329" s="212"/>
      <c r="Z329" s="78"/>
    </row>
    <row r="330" spans="1:26" ht="30" customHeight="1" x14ac:dyDescent="0.15">
      <c r="A330" s="110">
        <f>IF(AND(R330="○",TRIM(S330)=""), 1001, 0)</f>
        <v>0</v>
      </c>
      <c r="B330" s="22"/>
      <c r="C330" s="39"/>
      <c r="D330" s="40"/>
      <c r="E330" s="142"/>
      <c r="F330" s="143"/>
      <c r="G330" s="149"/>
      <c r="H330" s="152" t="s">
        <v>65</v>
      </c>
      <c r="I330" s="138"/>
      <c r="J330" s="138"/>
      <c r="K330" s="138"/>
      <c r="L330" s="139"/>
      <c r="M330" s="115" t="s">
        <v>243</v>
      </c>
      <c r="N330" s="162" t="s">
        <v>246</v>
      </c>
      <c r="O330" s="163"/>
      <c r="P330" s="163"/>
      <c r="Q330" s="164"/>
      <c r="R330" s="2"/>
      <c r="S330" s="174"/>
      <c r="T330" s="175"/>
      <c r="U330" s="175"/>
      <c r="V330" s="175"/>
      <c r="W330" s="176"/>
      <c r="X330" s="174"/>
      <c r="Y330" s="212"/>
      <c r="Z330" s="78"/>
    </row>
    <row r="331" spans="1:26" ht="30" customHeight="1" x14ac:dyDescent="0.15">
      <c r="A331" s="110">
        <f>IF(AND(R331="○",TRIM(S331)=""), 1001, 0)</f>
        <v>0</v>
      </c>
      <c r="B331" s="22"/>
      <c r="C331" s="39"/>
      <c r="D331" s="40"/>
      <c r="E331" s="142"/>
      <c r="F331" s="143"/>
      <c r="G331" s="147" t="s">
        <v>247</v>
      </c>
      <c r="H331" s="156" t="s">
        <v>253</v>
      </c>
      <c r="I331" s="157"/>
      <c r="J331" s="157"/>
      <c r="K331" s="157"/>
      <c r="L331" s="158"/>
      <c r="M331" s="117" t="s">
        <v>248</v>
      </c>
      <c r="N331" s="216" t="s">
        <v>257</v>
      </c>
      <c r="O331" s="217"/>
      <c r="P331" s="217"/>
      <c r="Q331" s="218"/>
      <c r="R331" s="6"/>
      <c r="S331" s="174"/>
      <c r="T331" s="175"/>
      <c r="U331" s="175"/>
      <c r="V331" s="175"/>
      <c r="W331" s="176"/>
      <c r="X331" s="174"/>
      <c r="Y331" s="212"/>
      <c r="Z331" s="78"/>
    </row>
    <row r="332" spans="1:26" ht="30" customHeight="1" x14ac:dyDescent="0.15">
      <c r="A332" s="110">
        <f>IF(AND(R332="○",TRIM(S332)=""), 1001, 0)</f>
        <v>0</v>
      </c>
      <c r="B332" s="22"/>
      <c r="C332" s="39"/>
      <c r="D332" s="40"/>
      <c r="E332" s="142"/>
      <c r="F332" s="143"/>
      <c r="G332" s="147"/>
      <c r="H332" s="135" t="s">
        <v>254</v>
      </c>
      <c r="I332" s="136"/>
      <c r="J332" s="136"/>
      <c r="K332" s="136"/>
      <c r="L332" s="137"/>
      <c r="M332" s="115" t="s">
        <v>249</v>
      </c>
      <c r="N332" s="162" t="s">
        <v>258</v>
      </c>
      <c r="O332" s="163"/>
      <c r="P332" s="163"/>
      <c r="Q332" s="164"/>
      <c r="R332" s="2"/>
      <c r="S332" s="174"/>
      <c r="T332" s="175"/>
      <c r="U332" s="175"/>
      <c r="V332" s="175"/>
      <c r="W332" s="176"/>
      <c r="X332" s="174"/>
      <c r="Y332" s="212"/>
      <c r="Z332" s="78"/>
    </row>
    <row r="333" spans="1:26" ht="30" customHeight="1" x14ac:dyDescent="0.15">
      <c r="A333" s="110">
        <f>IF(AND(R333="○",TRIM(S333)=""), 1001, 0)</f>
        <v>0</v>
      </c>
      <c r="B333" s="22"/>
      <c r="C333" s="39"/>
      <c r="D333" s="40"/>
      <c r="E333" s="142"/>
      <c r="F333" s="143"/>
      <c r="G333" s="147"/>
      <c r="H333" s="135" t="s">
        <v>255</v>
      </c>
      <c r="I333" s="136"/>
      <c r="J333" s="136"/>
      <c r="K333" s="136"/>
      <c r="L333" s="137"/>
      <c r="M333" s="115" t="s">
        <v>250</v>
      </c>
      <c r="N333" s="162" t="s">
        <v>259</v>
      </c>
      <c r="O333" s="163"/>
      <c r="P333" s="163"/>
      <c r="Q333" s="164"/>
      <c r="R333" s="2"/>
      <c r="S333" s="174"/>
      <c r="T333" s="175"/>
      <c r="U333" s="175"/>
      <c r="V333" s="175"/>
      <c r="W333" s="176"/>
      <c r="X333" s="174"/>
      <c r="Y333" s="212"/>
      <c r="Z333" s="78"/>
    </row>
    <row r="334" spans="1:26" ht="30" customHeight="1" x14ac:dyDescent="0.15">
      <c r="A334" s="110">
        <f>IF(AND(R334="○",TRIM(S334)=""), 1001, 0)</f>
        <v>0</v>
      </c>
      <c r="B334" s="22"/>
      <c r="C334" s="39"/>
      <c r="D334" s="40"/>
      <c r="E334" s="142"/>
      <c r="F334" s="143"/>
      <c r="G334" s="147"/>
      <c r="H334" s="135" t="s">
        <v>256</v>
      </c>
      <c r="I334" s="136"/>
      <c r="J334" s="136"/>
      <c r="K334" s="136"/>
      <c r="L334" s="137"/>
      <c r="M334" s="115" t="s">
        <v>251</v>
      </c>
      <c r="N334" s="162" t="s">
        <v>260</v>
      </c>
      <c r="O334" s="163"/>
      <c r="P334" s="163"/>
      <c r="Q334" s="164"/>
      <c r="R334" s="2"/>
      <c r="S334" s="174"/>
      <c r="T334" s="175"/>
      <c r="U334" s="175"/>
      <c r="V334" s="175"/>
      <c r="W334" s="176"/>
      <c r="X334" s="174"/>
      <c r="Y334" s="212"/>
      <c r="Z334" s="78"/>
    </row>
    <row r="335" spans="1:26" ht="30" customHeight="1" x14ac:dyDescent="0.15">
      <c r="A335" s="110">
        <f>IF(AND(R335="○",TRIM(S335)=""), 1001, 0)</f>
        <v>0</v>
      </c>
      <c r="B335" s="22"/>
      <c r="C335" s="39"/>
      <c r="D335" s="40"/>
      <c r="E335" s="142"/>
      <c r="F335" s="143"/>
      <c r="G335" s="147"/>
      <c r="H335" s="135" t="s">
        <v>65</v>
      </c>
      <c r="I335" s="136"/>
      <c r="J335" s="136"/>
      <c r="K335" s="136"/>
      <c r="L335" s="137"/>
      <c r="M335" s="116" t="s">
        <v>252</v>
      </c>
      <c r="N335" s="168" t="s">
        <v>261</v>
      </c>
      <c r="O335" s="169"/>
      <c r="P335" s="169"/>
      <c r="Q335" s="170"/>
      <c r="R335" s="3"/>
      <c r="S335" s="174"/>
      <c r="T335" s="175"/>
      <c r="U335" s="175"/>
      <c r="V335" s="175"/>
      <c r="W335" s="176"/>
      <c r="X335" s="174"/>
      <c r="Y335" s="212"/>
      <c r="Z335" s="78"/>
    </row>
    <row r="336" spans="1:26" ht="45" customHeight="1" x14ac:dyDescent="0.15">
      <c r="A336" s="110">
        <f>IF(AND(R336="○",TRIM(S336)=""), 1001, 0)</f>
        <v>0</v>
      </c>
      <c r="B336" s="22"/>
      <c r="C336" s="39"/>
      <c r="D336" s="40"/>
      <c r="E336" s="142"/>
      <c r="F336" s="143"/>
      <c r="G336" s="148" t="s">
        <v>262</v>
      </c>
      <c r="H336" s="135" t="s">
        <v>266</v>
      </c>
      <c r="I336" s="136"/>
      <c r="J336" s="136"/>
      <c r="K336" s="136"/>
      <c r="L336" s="137"/>
      <c r="M336" s="115" t="s">
        <v>263</v>
      </c>
      <c r="N336" s="162" t="s">
        <v>268</v>
      </c>
      <c r="O336" s="163"/>
      <c r="P336" s="163"/>
      <c r="Q336" s="164"/>
      <c r="R336" s="2"/>
      <c r="S336" s="174"/>
      <c r="T336" s="175"/>
      <c r="U336" s="175"/>
      <c r="V336" s="175"/>
      <c r="W336" s="176"/>
      <c r="X336" s="174"/>
      <c r="Y336" s="212"/>
      <c r="Z336" s="78"/>
    </row>
    <row r="337" spans="1:28" ht="30" customHeight="1" x14ac:dyDescent="0.15">
      <c r="A337" s="110">
        <f>IF(AND(R337="○",TRIM(S337)=""), 1001, 0)</f>
        <v>0</v>
      </c>
      <c r="B337" s="22"/>
      <c r="C337" s="39"/>
      <c r="D337" s="40"/>
      <c r="E337" s="142"/>
      <c r="F337" s="143"/>
      <c r="G337" s="147"/>
      <c r="H337" s="135" t="s">
        <v>267</v>
      </c>
      <c r="I337" s="136"/>
      <c r="J337" s="136"/>
      <c r="K337" s="136"/>
      <c r="L337" s="137"/>
      <c r="M337" s="115" t="s">
        <v>264</v>
      </c>
      <c r="N337" s="162" t="s">
        <v>269</v>
      </c>
      <c r="O337" s="163"/>
      <c r="P337" s="163"/>
      <c r="Q337" s="164"/>
      <c r="R337" s="2"/>
      <c r="S337" s="174"/>
      <c r="T337" s="175"/>
      <c r="U337" s="175"/>
      <c r="V337" s="175"/>
      <c r="W337" s="176"/>
      <c r="X337" s="174"/>
      <c r="Y337" s="212"/>
      <c r="Z337" s="78"/>
    </row>
    <row r="338" spans="1:28" ht="30" customHeight="1" x14ac:dyDescent="0.15">
      <c r="A338" s="110">
        <f>IF(AND(R338="○",TRIM(S338)=""), 1001, 0)</f>
        <v>0</v>
      </c>
      <c r="B338" s="22"/>
      <c r="C338" s="39"/>
      <c r="D338" s="40"/>
      <c r="E338" s="142"/>
      <c r="F338" s="143"/>
      <c r="G338" s="149"/>
      <c r="H338" s="152" t="s">
        <v>65</v>
      </c>
      <c r="I338" s="138"/>
      <c r="J338" s="138"/>
      <c r="K338" s="138"/>
      <c r="L338" s="139"/>
      <c r="M338" s="115" t="s">
        <v>265</v>
      </c>
      <c r="N338" s="162"/>
      <c r="O338" s="163"/>
      <c r="P338" s="163"/>
      <c r="Q338" s="164"/>
      <c r="R338" s="2"/>
      <c r="S338" s="174"/>
      <c r="T338" s="175"/>
      <c r="U338" s="175"/>
      <c r="V338" s="175"/>
      <c r="W338" s="176"/>
      <c r="X338" s="174"/>
      <c r="Y338" s="212"/>
      <c r="Z338" s="78"/>
    </row>
    <row r="339" spans="1:28" ht="30" customHeight="1" x14ac:dyDescent="0.15">
      <c r="A339" s="110">
        <f>IF(AND(R339="○",TRIM(S339)=""), 1001, 0)</f>
        <v>0</v>
      </c>
      <c r="B339" s="22"/>
      <c r="C339" s="39"/>
      <c r="D339" s="40"/>
      <c r="E339" s="142"/>
      <c r="F339" s="143"/>
      <c r="G339" s="147" t="s">
        <v>270</v>
      </c>
      <c r="H339" s="153" t="s">
        <v>358</v>
      </c>
      <c r="I339" s="154"/>
      <c r="J339" s="154"/>
      <c r="K339" s="154"/>
      <c r="L339" s="155"/>
      <c r="M339" s="117" t="s">
        <v>271</v>
      </c>
      <c r="N339" s="216" t="s">
        <v>274</v>
      </c>
      <c r="O339" s="217"/>
      <c r="P339" s="217"/>
      <c r="Q339" s="218"/>
      <c r="R339" s="6"/>
      <c r="S339" s="174"/>
      <c r="T339" s="175"/>
      <c r="U339" s="175"/>
      <c r="V339" s="175"/>
      <c r="W339" s="176"/>
      <c r="X339" s="174"/>
      <c r="Y339" s="212"/>
      <c r="Z339" s="78"/>
    </row>
    <row r="340" spans="1:28" ht="30" customHeight="1" x14ac:dyDescent="0.15">
      <c r="A340" s="110">
        <f>IF(AND(R340="○",TRIM(S340)=""), 1001, 0)</f>
        <v>0</v>
      </c>
      <c r="B340" s="22"/>
      <c r="C340" s="39"/>
      <c r="D340" s="40"/>
      <c r="E340" s="142"/>
      <c r="F340" s="143"/>
      <c r="G340" s="147"/>
      <c r="H340" s="135" t="s">
        <v>357</v>
      </c>
      <c r="I340" s="136"/>
      <c r="J340" s="136"/>
      <c r="K340" s="136"/>
      <c r="L340" s="137"/>
      <c r="M340" s="115" t="s">
        <v>272</v>
      </c>
      <c r="N340" s="162" t="s">
        <v>275</v>
      </c>
      <c r="O340" s="163"/>
      <c r="P340" s="163"/>
      <c r="Q340" s="164"/>
      <c r="R340" s="2"/>
      <c r="S340" s="174"/>
      <c r="T340" s="175"/>
      <c r="U340" s="175"/>
      <c r="V340" s="175"/>
      <c r="W340" s="176"/>
      <c r="X340" s="174"/>
      <c r="Y340" s="212"/>
      <c r="Z340" s="78"/>
    </row>
    <row r="341" spans="1:28" ht="30" customHeight="1" x14ac:dyDescent="0.15">
      <c r="A341" s="110">
        <f>IF(AND(R341="○",TRIM(S341)=""), 1001, 0)</f>
        <v>0</v>
      </c>
      <c r="B341" s="22"/>
      <c r="C341" s="39"/>
      <c r="D341" s="40"/>
      <c r="E341" s="142"/>
      <c r="F341" s="143"/>
      <c r="G341" s="147"/>
      <c r="H341" s="135" t="s">
        <v>65</v>
      </c>
      <c r="I341" s="136"/>
      <c r="J341" s="136"/>
      <c r="K341" s="136"/>
      <c r="L341" s="137"/>
      <c r="M341" s="116" t="s">
        <v>273</v>
      </c>
      <c r="N341" s="168" t="s">
        <v>276</v>
      </c>
      <c r="O341" s="169"/>
      <c r="P341" s="169"/>
      <c r="Q341" s="170"/>
      <c r="R341" s="3"/>
      <c r="S341" s="174"/>
      <c r="T341" s="175"/>
      <c r="U341" s="175"/>
      <c r="V341" s="175"/>
      <c r="W341" s="176"/>
      <c r="X341" s="174"/>
      <c r="Y341" s="212"/>
      <c r="Z341" s="78"/>
    </row>
    <row r="342" spans="1:28" ht="30" customHeight="1" x14ac:dyDescent="0.15">
      <c r="A342" s="110">
        <f>IF(AND(R342="○",TRIM(S342)=""), 1001, 0)</f>
        <v>0</v>
      </c>
      <c r="B342" s="22"/>
      <c r="C342" s="39"/>
      <c r="D342" s="40"/>
      <c r="E342" s="142"/>
      <c r="F342" s="143"/>
      <c r="G342" s="148" t="s">
        <v>277</v>
      </c>
      <c r="H342" s="152" t="s">
        <v>355</v>
      </c>
      <c r="I342" s="138"/>
      <c r="J342" s="138"/>
      <c r="K342" s="138"/>
      <c r="L342" s="139"/>
      <c r="M342" s="115" t="s">
        <v>278</v>
      </c>
      <c r="N342" s="162"/>
      <c r="O342" s="163"/>
      <c r="P342" s="163"/>
      <c r="Q342" s="164"/>
      <c r="R342" s="2"/>
      <c r="S342" s="174"/>
      <c r="T342" s="175"/>
      <c r="U342" s="175"/>
      <c r="V342" s="175"/>
      <c r="W342" s="176"/>
      <c r="X342" s="174"/>
      <c r="Y342" s="212"/>
      <c r="Z342" s="78"/>
    </row>
    <row r="343" spans="1:28" ht="30" customHeight="1" x14ac:dyDescent="0.15">
      <c r="A343" s="110">
        <f>IF(AND(R343="○",TRIM(S343)=""), 1001, 0)</f>
        <v>0</v>
      </c>
      <c r="B343" s="22"/>
      <c r="C343" s="39"/>
      <c r="D343" s="40"/>
      <c r="E343" s="142"/>
      <c r="F343" s="143"/>
      <c r="G343" s="149"/>
      <c r="H343" s="152" t="s">
        <v>356</v>
      </c>
      <c r="I343" s="138"/>
      <c r="J343" s="138"/>
      <c r="K343" s="138"/>
      <c r="L343" s="139"/>
      <c r="M343" s="115" t="s">
        <v>279</v>
      </c>
      <c r="N343" s="162"/>
      <c r="O343" s="163"/>
      <c r="P343" s="163"/>
      <c r="Q343" s="164"/>
      <c r="R343" s="2"/>
      <c r="S343" s="174"/>
      <c r="T343" s="175"/>
      <c r="U343" s="175"/>
      <c r="V343" s="175"/>
      <c r="W343" s="176"/>
      <c r="X343" s="174"/>
      <c r="Y343" s="212"/>
      <c r="Z343" s="78"/>
    </row>
    <row r="344" spans="1:28" ht="30" customHeight="1" x14ac:dyDescent="0.15">
      <c r="A344" s="110">
        <f>IF(AND(R344="○",TRIM(S344)=""), 1001, 0)</f>
        <v>0</v>
      </c>
      <c r="B344" s="22"/>
      <c r="C344" s="39"/>
      <c r="D344" s="40"/>
      <c r="E344" s="142"/>
      <c r="F344" s="143"/>
      <c r="G344" s="153" t="s">
        <v>280</v>
      </c>
      <c r="H344" s="154"/>
      <c r="I344" s="154"/>
      <c r="J344" s="154"/>
      <c r="K344" s="154"/>
      <c r="L344" s="155"/>
      <c r="M344" s="118" t="s">
        <v>284</v>
      </c>
      <c r="N344" s="171"/>
      <c r="O344" s="172"/>
      <c r="P344" s="172"/>
      <c r="Q344" s="173"/>
      <c r="R344" s="7"/>
      <c r="S344" s="174"/>
      <c r="T344" s="175"/>
      <c r="U344" s="175"/>
      <c r="V344" s="175"/>
      <c r="W344" s="176"/>
      <c r="X344" s="174"/>
      <c r="Y344" s="212"/>
      <c r="Z344" s="78"/>
    </row>
    <row r="345" spans="1:28" ht="30" customHeight="1" x14ac:dyDescent="0.15">
      <c r="A345" s="110">
        <f>IF(AND(R345="○",TRIM(S345)=""), 1001, 0)</f>
        <v>0</v>
      </c>
      <c r="B345" s="22"/>
      <c r="C345" s="39"/>
      <c r="D345" s="40"/>
      <c r="E345" s="142"/>
      <c r="F345" s="143"/>
      <c r="G345" s="152" t="s">
        <v>281</v>
      </c>
      <c r="H345" s="138"/>
      <c r="I345" s="138"/>
      <c r="J345" s="138"/>
      <c r="K345" s="138"/>
      <c r="L345" s="139"/>
      <c r="M345" s="115" t="s">
        <v>285</v>
      </c>
      <c r="N345" s="162"/>
      <c r="O345" s="163"/>
      <c r="P345" s="163"/>
      <c r="Q345" s="164"/>
      <c r="R345" s="2"/>
      <c r="S345" s="174"/>
      <c r="T345" s="175"/>
      <c r="U345" s="175"/>
      <c r="V345" s="175"/>
      <c r="W345" s="176"/>
      <c r="X345" s="174"/>
      <c r="Y345" s="212"/>
      <c r="Z345" s="78"/>
    </row>
    <row r="346" spans="1:28" ht="30" customHeight="1" x14ac:dyDescent="0.15">
      <c r="A346" s="110">
        <f>IF(AND(R346="○",TRIM(S346)=""), 1001, 0)</f>
        <v>0</v>
      </c>
      <c r="B346" s="22"/>
      <c r="C346" s="39"/>
      <c r="D346" s="40"/>
      <c r="E346" s="144"/>
      <c r="F346" s="145"/>
      <c r="G346" s="159" t="s">
        <v>282</v>
      </c>
      <c r="H346" s="160"/>
      <c r="I346" s="160"/>
      <c r="J346" s="160"/>
      <c r="K346" s="160"/>
      <c r="L346" s="161"/>
      <c r="M346" s="119" t="s">
        <v>286</v>
      </c>
      <c r="N346" s="165" t="s">
        <v>283</v>
      </c>
      <c r="O346" s="166"/>
      <c r="P346" s="166"/>
      <c r="Q346" s="167"/>
      <c r="R346" s="5"/>
      <c r="S346" s="177"/>
      <c r="T346" s="178"/>
      <c r="U346" s="178"/>
      <c r="V346" s="178"/>
      <c r="W346" s="179"/>
      <c r="X346" s="177"/>
      <c r="Y346" s="213"/>
      <c r="Z346" s="78"/>
    </row>
    <row r="347" spans="1:28" ht="30" customHeight="1" x14ac:dyDescent="0.15">
      <c r="A347" s="110">
        <f>IF(AND(R347="○",TRIM(S347)=""), 1001, 0)</f>
        <v>0</v>
      </c>
      <c r="B347" s="22"/>
      <c r="C347" s="39"/>
      <c r="D347" s="40"/>
      <c r="E347" s="180" t="s">
        <v>300</v>
      </c>
      <c r="F347" s="181"/>
      <c r="G347" s="192" t="s">
        <v>287</v>
      </c>
      <c r="H347" s="150"/>
      <c r="I347" s="150"/>
      <c r="J347" s="150"/>
      <c r="K347" s="150"/>
      <c r="L347" s="151"/>
      <c r="M347" s="114" t="s">
        <v>71</v>
      </c>
      <c r="N347" s="189" t="s">
        <v>291</v>
      </c>
      <c r="O347" s="190"/>
      <c r="P347" s="190"/>
      <c r="Q347" s="191"/>
      <c r="R347" s="4"/>
      <c r="S347" s="186"/>
      <c r="T347" s="187"/>
      <c r="U347" s="187"/>
      <c r="V347" s="187"/>
      <c r="W347" s="188"/>
      <c r="X347" s="186"/>
      <c r="Y347" s="214"/>
      <c r="Z347" s="78"/>
      <c r="AB347" s="106" t="b">
        <f>COUNTIF(R347:R352,"○")&gt;0</f>
        <v>0</v>
      </c>
    </row>
    <row r="348" spans="1:28" ht="30" customHeight="1" x14ac:dyDescent="0.15">
      <c r="A348" s="110">
        <f>IF(AND(R348="○",TRIM(S348)=""), 1001, 0)</f>
        <v>0</v>
      </c>
      <c r="B348" s="22"/>
      <c r="C348" s="39"/>
      <c r="D348" s="40"/>
      <c r="E348" s="182"/>
      <c r="F348" s="183"/>
      <c r="G348" s="152" t="s">
        <v>288</v>
      </c>
      <c r="H348" s="138"/>
      <c r="I348" s="138"/>
      <c r="J348" s="138"/>
      <c r="K348" s="138"/>
      <c r="L348" s="139"/>
      <c r="M348" s="115" t="s">
        <v>72</v>
      </c>
      <c r="N348" s="162"/>
      <c r="O348" s="163"/>
      <c r="P348" s="163"/>
      <c r="Q348" s="164"/>
      <c r="R348" s="2"/>
      <c r="S348" s="174"/>
      <c r="T348" s="175"/>
      <c r="U348" s="175"/>
      <c r="V348" s="175"/>
      <c r="W348" s="176"/>
      <c r="X348" s="174"/>
      <c r="Y348" s="212"/>
      <c r="Z348" s="78"/>
    </row>
    <row r="349" spans="1:28" ht="30" customHeight="1" x14ac:dyDescent="0.15">
      <c r="A349" s="110">
        <f>IF(AND(R349="○",TRIM(S349)=""), 1001, 0)</f>
        <v>0</v>
      </c>
      <c r="B349" s="22"/>
      <c r="C349" s="39"/>
      <c r="D349" s="40"/>
      <c r="E349" s="182"/>
      <c r="F349" s="183"/>
      <c r="G349" s="152" t="s">
        <v>289</v>
      </c>
      <c r="H349" s="138"/>
      <c r="I349" s="138"/>
      <c r="J349" s="138"/>
      <c r="K349" s="138"/>
      <c r="L349" s="139"/>
      <c r="M349" s="115" t="s">
        <v>73</v>
      </c>
      <c r="N349" s="162" t="s">
        <v>292</v>
      </c>
      <c r="O349" s="163"/>
      <c r="P349" s="163"/>
      <c r="Q349" s="164"/>
      <c r="R349" s="2"/>
      <c r="S349" s="174"/>
      <c r="T349" s="175"/>
      <c r="U349" s="175"/>
      <c r="V349" s="175"/>
      <c r="W349" s="176"/>
      <c r="X349" s="174"/>
      <c r="Y349" s="212"/>
      <c r="Z349" s="78"/>
    </row>
    <row r="350" spans="1:28" ht="30" customHeight="1" x14ac:dyDescent="0.15">
      <c r="A350" s="110">
        <f>IF(AND(R350="○",TRIM(S350)=""), 1001, 0)</f>
        <v>0</v>
      </c>
      <c r="B350" s="22"/>
      <c r="C350" s="39"/>
      <c r="D350" s="40"/>
      <c r="E350" s="182"/>
      <c r="F350" s="183"/>
      <c r="G350" s="152" t="s">
        <v>290</v>
      </c>
      <c r="H350" s="138"/>
      <c r="I350" s="138"/>
      <c r="J350" s="138"/>
      <c r="K350" s="138"/>
      <c r="L350" s="139"/>
      <c r="M350" s="115" t="s">
        <v>74</v>
      </c>
      <c r="N350" s="162"/>
      <c r="O350" s="163"/>
      <c r="P350" s="163"/>
      <c r="Q350" s="164"/>
      <c r="R350" s="2"/>
      <c r="S350" s="174"/>
      <c r="T350" s="175"/>
      <c r="U350" s="175"/>
      <c r="V350" s="175"/>
      <c r="W350" s="176"/>
      <c r="X350" s="174"/>
      <c r="Y350" s="212"/>
      <c r="Z350" s="78"/>
    </row>
    <row r="351" spans="1:28" ht="30" customHeight="1" x14ac:dyDescent="0.15">
      <c r="A351" s="110">
        <f>IF(AND(R351="○",TRIM(S351)=""), 1001, 0)</f>
        <v>0</v>
      </c>
      <c r="B351" s="22"/>
      <c r="C351" s="39"/>
      <c r="D351" s="40"/>
      <c r="E351" s="182"/>
      <c r="F351" s="183"/>
      <c r="G351" s="152" t="s">
        <v>161</v>
      </c>
      <c r="H351" s="138"/>
      <c r="I351" s="138"/>
      <c r="J351" s="138"/>
      <c r="K351" s="138"/>
      <c r="L351" s="139"/>
      <c r="M351" s="115" t="s">
        <v>75</v>
      </c>
      <c r="N351" s="162"/>
      <c r="O351" s="163"/>
      <c r="P351" s="163"/>
      <c r="Q351" s="164"/>
      <c r="R351" s="2"/>
      <c r="S351" s="174"/>
      <c r="T351" s="175"/>
      <c r="U351" s="175"/>
      <c r="V351" s="175"/>
      <c r="W351" s="176"/>
      <c r="X351" s="174"/>
      <c r="Y351" s="212"/>
      <c r="Z351" s="78"/>
    </row>
    <row r="352" spans="1:28" ht="30" customHeight="1" x14ac:dyDescent="0.15">
      <c r="A352" s="110">
        <f>IF(AND(R352="○",TRIM(S352)=""), 1001, 0)</f>
        <v>0</v>
      </c>
      <c r="B352" s="78"/>
      <c r="C352" s="39"/>
      <c r="E352" s="184"/>
      <c r="F352" s="185"/>
      <c r="G352" s="159" t="s">
        <v>65</v>
      </c>
      <c r="H352" s="160"/>
      <c r="I352" s="160"/>
      <c r="J352" s="160"/>
      <c r="K352" s="160"/>
      <c r="L352" s="161"/>
      <c r="M352" s="116" t="s">
        <v>77</v>
      </c>
      <c r="N352" s="165"/>
      <c r="O352" s="166"/>
      <c r="P352" s="166"/>
      <c r="Q352" s="167"/>
      <c r="R352" s="5"/>
      <c r="S352" s="177"/>
      <c r="T352" s="178"/>
      <c r="U352" s="178"/>
      <c r="V352" s="178"/>
      <c r="W352" s="179"/>
      <c r="X352" s="177"/>
      <c r="Y352" s="213"/>
      <c r="Z352" s="78"/>
    </row>
    <row r="353" spans="2:26" ht="170.1" customHeight="1" x14ac:dyDescent="0.15">
      <c r="B353" s="22"/>
      <c r="C353" s="39"/>
      <c r="D353" s="40"/>
      <c r="E353" s="209" t="s">
        <v>359</v>
      </c>
      <c r="F353" s="209"/>
      <c r="G353" s="209"/>
      <c r="H353" s="209"/>
      <c r="I353" s="209"/>
      <c r="J353" s="209"/>
      <c r="K353" s="209"/>
      <c r="L353" s="209"/>
      <c r="M353" s="209"/>
      <c r="N353" s="209"/>
      <c r="O353" s="209"/>
      <c r="P353" s="209"/>
      <c r="Q353" s="209"/>
      <c r="R353" s="209"/>
      <c r="S353" s="209"/>
      <c r="T353" s="209"/>
      <c r="U353" s="209"/>
      <c r="V353" s="209"/>
      <c r="W353" s="209"/>
      <c r="X353" s="209"/>
      <c r="Y353" s="209"/>
      <c r="Z353" s="78"/>
    </row>
    <row r="354" spans="2:26" ht="20.100000000000001" customHeight="1" x14ac:dyDescent="0.15">
      <c r="B354" s="22"/>
      <c r="C354" s="120"/>
      <c r="D354" s="121"/>
      <c r="E354" s="53"/>
      <c r="F354" s="53"/>
      <c r="G354" s="53"/>
      <c r="H354" s="53"/>
      <c r="I354" s="62"/>
      <c r="J354" s="63"/>
      <c r="K354" s="63"/>
      <c r="L354" s="63"/>
      <c r="M354" s="63"/>
      <c r="N354" s="63"/>
      <c r="O354" s="63"/>
      <c r="P354" s="63"/>
      <c r="Q354" s="63"/>
      <c r="R354" s="63"/>
      <c r="S354" s="63"/>
      <c r="T354" s="63"/>
      <c r="U354" s="63"/>
      <c r="V354" s="53"/>
      <c r="W354" s="53"/>
      <c r="X354" s="84"/>
      <c r="Y354" s="84"/>
      <c r="Z354" s="122"/>
    </row>
    <row r="355" spans="2:26" ht="20.100000000000001" customHeight="1" x14ac:dyDescent="0.15"/>
  </sheetData>
  <sheetProtection algorithmName="SHA-512" hashValue="pVQQqZT7CbcH3phGFZ+jIMvBUXXbWFIp0zScW/KBaoHNVQGM9tOXHWtqdW63i2ChmT4pWp09wU38G3SYHO8ykQ==" saltValue="+BYf+FiUFMDoNRsZGumEoQ==" spinCount="100000" sheet="1" objects="1" scenarios="1"/>
  <dataConsolidate/>
  <mergeCells count="663">
    <mergeCell ref="G247:L247"/>
    <mergeCell ref="G261:L261"/>
    <mergeCell ref="G262:L262"/>
    <mergeCell ref="G243:L243"/>
    <mergeCell ref="G244:L244"/>
    <mergeCell ref="G245:L245"/>
    <mergeCell ref="I186:M186"/>
    <mergeCell ref="E210:Y210"/>
    <mergeCell ref="X211:Y211"/>
    <mergeCell ref="N211:Q211"/>
    <mergeCell ref="N212:Q212"/>
    <mergeCell ref="N213:Q213"/>
    <mergeCell ref="N214:Q214"/>
    <mergeCell ref="N215:Q215"/>
    <mergeCell ref="N216:Q216"/>
    <mergeCell ref="N217:Q217"/>
    <mergeCell ref="X212:Y212"/>
    <mergeCell ref="X213:Y213"/>
    <mergeCell ref="G237:L237"/>
    <mergeCell ref="G238:L238"/>
    <mergeCell ref="G239:L239"/>
    <mergeCell ref="N237:Q237"/>
    <mergeCell ref="N238:Q238"/>
    <mergeCell ref="N239:Q239"/>
    <mergeCell ref="G246:L246"/>
    <mergeCell ref="W1:Z1"/>
    <mergeCell ref="C174:H174"/>
    <mergeCell ref="I73:Y73"/>
    <mergeCell ref="J74:Y74"/>
    <mergeCell ref="I75:Y75"/>
    <mergeCell ref="I32:Y32"/>
    <mergeCell ref="I34:M34"/>
    <mergeCell ref="I36:M36"/>
    <mergeCell ref="I38:Y38"/>
    <mergeCell ref="I40:M40"/>
    <mergeCell ref="C60:H60"/>
    <mergeCell ref="I63:M63"/>
    <mergeCell ref="I69:M69"/>
    <mergeCell ref="I71:Y71"/>
    <mergeCell ref="C13:H13"/>
    <mergeCell ref="E15:H15"/>
    <mergeCell ref="J15:Y15"/>
    <mergeCell ref="I20:M20"/>
    <mergeCell ref="I22:Y22"/>
    <mergeCell ref="I24:Y24"/>
    <mergeCell ref="I26:Y26"/>
    <mergeCell ref="I28:Y28"/>
    <mergeCell ref="I30:Y30"/>
    <mergeCell ref="J76:Y76"/>
    <mergeCell ref="I77:Y77"/>
    <mergeCell ref="I79:Y79"/>
    <mergeCell ref="J39:Y39"/>
    <mergeCell ref="I81:Y81"/>
    <mergeCell ref="I83:M83"/>
    <mergeCell ref="I85:M85"/>
    <mergeCell ref="I87:Y87"/>
    <mergeCell ref="C109:H109"/>
    <mergeCell ref="D111:Y111"/>
    <mergeCell ref="I112:Y112"/>
    <mergeCell ref="I114:Y114"/>
    <mergeCell ref="I116:Y116"/>
    <mergeCell ref="I118:M118"/>
    <mergeCell ref="J88:Y88"/>
    <mergeCell ref="I120:Y120"/>
    <mergeCell ref="I122:M122"/>
    <mergeCell ref="I124:M124"/>
    <mergeCell ref="I126:Y126"/>
    <mergeCell ref="C150:H150"/>
    <mergeCell ref="I153:M153"/>
    <mergeCell ref="I155:Y155"/>
    <mergeCell ref="I157:Y157"/>
    <mergeCell ref="I159:M159"/>
    <mergeCell ref="J127:Y127"/>
    <mergeCell ref="I161:M161"/>
    <mergeCell ref="I163:Y163"/>
    <mergeCell ref="I165:M165"/>
    <mergeCell ref="I167:M167"/>
    <mergeCell ref="I169:Y169"/>
    <mergeCell ref="J170:Y170"/>
    <mergeCell ref="C207:I207"/>
    <mergeCell ref="G258:L258"/>
    <mergeCell ref="G259:L259"/>
    <mergeCell ref="X214:Y214"/>
    <mergeCell ref="X215:Y215"/>
    <mergeCell ref="X216:Y216"/>
    <mergeCell ref="X217:Y217"/>
    <mergeCell ref="S233:W233"/>
    <mergeCell ref="S234:W234"/>
    <mergeCell ref="S235:W235"/>
    <mergeCell ref="S236:W236"/>
    <mergeCell ref="X218:Y218"/>
    <mergeCell ref="X219:Y219"/>
    <mergeCell ref="X220:Y220"/>
    <mergeCell ref="X234:Y234"/>
    <mergeCell ref="X235:Y235"/>
    <mergeCell ref="X236:Y236"/>
    <mergeCell ref="N228:Q228"/>
    <mergeCell ref="I184:M184"/>
    <mergeCell ref="I188:M188"/>
    <mergeCell ref="G240:L240"/>
    <mergeCell ref="G241:L241"/>
    <mergeCell ref="G242:L242"/>
    <mergeCell ref="N229:Q229"/>
    <mergeCell ref="N230:Q230"/>
    <mergeCell ref="N231:Q231"/>
    <mergeCell ref="N227:Q227"/>
    <mergeCell ref="N218:Q218"/>
    <mergeCell ref="N219:Q219"/>
    <mergeCell ref="N220:Q220"/>
    <mergeCell ref="N221:Q221"/>
    <mergeCell ref="N222:Q222"/>
    <mergeCell ref="N223:Q223"/>
    <mergeCell ref="N224:Q224"/>
    <mergeCell ref="N232:Q232"/>
    <mergeCell ref="N233:Q233"/>
    <mergeCell ref="N234:Q234"/>
    <mergeCell ref="N235:Q235"/>
    <mergeCell ref="N236:Q236"/>
    <mergeCell ref="N240:Q240"/>
    <mergeCell ref="N241:Q241"/>
    <mergeCell ref="N242:Q242"/>
    <mergeCell ref="N225:Q225"/>
    <mergeCell ref="N226:Q226"/>
    <mergeCell ref="G305:L305"/>
    <mergeCell ref="G306:L306"/>
    <mergeCell ref="G307:L307"/>
    <mergeCell ref="G293:L293"/>
    <mergeCell ref="G294:L294"/>
    <mergeCell ref="G295:L295"/>
    <mergeCell ref="G296:L296"/>
    <mergeCell ref="G284:L284"/>
    <mergeCell ref="G285:L285"/>
    <mergeCell ref="G286:L286"/>
    <mergeCell ref="G287:L287"/>
    <mergeCell ref="G297:L297"/>
    <mergeCell ref="G298:L298"/>
    <mergeCell ref="G299:L299"/>
    <mergeCell ref="G300:L300"/>
    <mergeCell ref="G301:L301"/>
    <mergeCell ref="G302:L302"/>
    <mergeCell ref="G303:L303"/>
    <mergeCell ref="G304:L304"/>
    <mergeCell ref="N243:Q243"/>
    <mergeCell ref="N244:Q244"/>
    <mergeCell ref="N245:Q245"/>
    <mergeCell ref="N246:Q246"/>
    <mergeCell ref="N247:Q247"/>
    <mergeCell ref="N248:Q248"/>
    <mergeCell ref="N249:Q249"/>
    <mergeCell ref="N250:Q250"/>
    <mergeCell ref="N251:Q251"/>
    <mergeCell ref="N252:Q252"/>
    <mergeCell ref="N253:Q253"/>
    <mergeCell ref="N254:Q254"/>
    <mergeCell ref="N255:Q255"/>
    <mergeCell ref="N256:Q256"/>
    <mergeCell ref="N257:Q257"/>
    <mergeCell ref="N258:Q258"/>
    <mergeCell ref="N259:Q259"/>
    <mergeCell ref="N260:Q260"/>
    <mergeCell ref="N261:Q261"/>
    <mergeCell ref="N262:Q262"/>
    <mergeCell ref="N263:Q263"/>
    <mergeCell ref="N282:Q282"/>
    <mergeCell ref="N283:Q283"/>
    <mergeCell ref="N284:Q284"/>
    <mergeCell ref="N285:Q285"/>
    <mergeCell ref="N286:Q286"/>
    <mergeCell ref="N287:Q287"/>
    <mergeCell ref="N288:Q288"/>
    <mergeCell ref="N264:Q264"/>
    <mergeCell ref="N265:Q265"/>
    <mergeCell ref="N266:Q266"/>
    <mergeCell ref="N267:Q267"/>
    <mergeCell ref="N268:Q268"/>
    <mergeCell ref="N269:Q269"/>
    <mergeCell ref="N270:Q270"/>
    <mergeCell ref="N271:Q271"/>
    <mergeCell ref="N272:Q272"/>
    <mergeCell ref="N273:Q273"/>
    <mergeCell ref="N274:Q274"/>
    <mergeCell ref="N275:Q275"/>
    <mergeCell ref="N276:Q276"/>
    <mergeCell ref="N277:Q277"/>
    <mergeCell ref="N278:Q278"/>
    <mergeCell ref="N279:Q279"/>
    <mergeCell ref="N280:Q280"/>
    <mergeCell ref="N281:Q281"/>
    <mergeCell ref="N289:Q289"/>
    <mergeCell ref="N290:Q290"/>
    <mergeCell ref="N305:Q305"/>
    <mergeCell ref="N306:Q306"/>
    <mergeCell ref="N309:Q309"/>
    <mergeCell ref="N310:Q310"/>
    <mergeCell ref="N311:Q311"/>
    <mergeCell ref="N312:Q312"/>
    <mergeCell ref="N313:Q313"/>
    <mergeCell ref="N303:Q303"/>
    <mergeCell ref="N304:Q304"/>
    <mergeCell ref="N291:Q291"/>
    <mergeCell ref="N292:Q292"/>
    <mergeCell ref="N293:Q293"/>
    <mergeCell ref="N294:Q294"/>
    <mergeCell ref="N295:Q295"/>
    <mergeCell ref="N296:Q296"/>
    <mergeCell ref="N297:Q297"/>
    <mergeCell ref="N298:Q298"/>
    <mergeCell ref="N314:Q314"/>
    <mergeCell ref="N315:Q315"/>
    <mergeCell ref="N299:Q299"/>
    <mergeCell ref="N307:Q307"/>
    <mergeCell ref="N308:Q308"/>
    <mergeCell ref="N330:Q330"/>
    <mergeCell ref="N331:Q331"/>
    <mergeCell ref="N318:Q318"/>
    <mergeCell ref="N319:Q319"/>
    <mergeCell ref="N320:Q320"/>
    <mergeCell ref="N321:Q321"/>
    <mergeCell ref="N322:Q322"/>
    <mergeCell ref="N323:Q323"/>
    <mergeCell ref="N324:Q324"/>
    <mergeCell ref="N329:Q329"/>
    <mergeCell ref="N316:Q316"/>
    <mergeCell ref="N317:Q317"/>
    <mergeCell ref="N325:Q325"/>
    <mergeCell ref="N326:Q326"/>
    <mergeCell ref="N327:Q327"/>
    <mergeCell ref="N328:Q328"/>
    <mergeCell ref="N300:Q300"/>
    <mergeCell ref="N301:Q301"/>
    <mergeCell ref="N302:Q302"/>
    <mergeCell ref="N332:Q332"/>
    <mergeCell ref="N333:Q333"/>
    <mergeCell ref="N334:Q334"/>
    <mergeCell ref="N335:Q335"/>
    <mergeCell ref="N336:Q336"/>
    <mergeCell ref="N337:Q337"/>
    <mergeCell ref="N338:Q338"/>
    <mergeCell ref="N339:Q339"/>
    <mergeCell ref="N340:Q340"/>
    <mergeCell ref="S237:W237"/>
    <mergeCell ref="S238:W238"/>
    <mergeCell ref="S239:W239"/>
    <mergeCell ref="S240:W240"/>
    <mergeCell ref="S241:W241"/>
    <mergeCell ref="S242:W242"/>
    <mergeCell ref="S243:W243"/>
    <mergeCell ref="S244:W244"/>
    <mergeCell ref="S245:W245"/>
    <mergeCell ref="S246:W246"/>
    <mergeCell ref="S247:W247"/>
    <mergeCell ref="S248:W248"/>
    <mergeCell ref="S249:W249"/>
    <mergeCell ref="S250:W250"/>
    <mergeCell ref="S287:W287"/>
    <mergeCell ref="S288:W288"/>
    <mergeCell ref="S289:W289"/>
    <mergeCell ref="S290:W290"/>
    <mergeCell ref="S276:W276"/>
    <mergeCell ref="S277:W277"/>
    <mergeCell ref="S278:W278"/>
    <mergeCell ref="S279:W279"/>
    <mergeCell ref="S280:W280"/>
    <mergeCell ref="S281:W281"/>
    <mergeCell ref="S282:W282"/>
    <mergeCell ref="S283:W283"/>
    <mergeCell ref="S284:W284"/>
    <mergeCell ref="S285:W285"/>
    <mergeCell ref="S286:W286"/>
    <mergeCell ref="S260:W260"/>
    <mergeCell ref="S261:W261"/>
    <mergeCell ref="S291:W291"/>
    <mergeCell ref="S292:W292"/>
    <mergeCell ref="S293:W293"/>
    <mergeCell ref="S251:W251"/>
    <mergeCell ref="S252:W252"/>
    <mergeCell ref="S253:W253"/>
    <mergeCell ref="S254:W254"/>
    <mergeCell ref="S255:W255"/>
    <mergeCell ref="S256:W256"/>
    <mergeCell ref="S257:W257"/>
    <mergeCell ref="S258:W258"/>
    <mergeCell ref="S259:W259"/>
    <mergeCell ref="S264:W264"/>
    <mergeCell ref="S265:W265"/>
    <mergeCell ref="S266:W266"/>
    <mergeCell ref="S267:W267"/>
    <mergeCell ref="S268:W268"/>
    <mergeCell ref="S269:W269"/>
    <mergeCell ref="S270:W270"/>
    <mergeCell ref="S271:W271"/>
    <mergeCell ref="S272:W272"/>
    <mergeCell ref="S273:W273"/>
    <mergeCell ref="S274:W274"/>
    <mergeCell ref="S275:W275"/>
    <mergeCell ref="X237:Y237"/>
    <mergeCell ref="X238:Y238"/>
    <mergeCell ref="X239:Y239"/>
    <mergeCell ref="X221:Y221"/>
    <mergeCell ref="X222:Y222"/>
    <mergeCell ref="X223:Y223"/>
    <mergeCell ref="X224:Y224"/>
    <mergeCell ref="X225:Y225"/>
    <mergeCell ref="X226:Y226"/>
    <mergeCell ref="X227:Y227"/>
    <mergeCell ref="X228:Y228"/>
    <mergeCell ref="X229:Y229"/>
    <mergeCell ref="X230:Y230"/>
    <mergeCell ref="X231:Y231"/>
    <mergeCell ref="X232:Y232"/>
    <mergeCell ref="X233:Y233"/>
    <mergeCell ref="X240:Y240"/>
    <mergeCell ref="X241:Y241"/>
    <mergeCell ref="X242:Y242"/>
    <mergeCell ref="X243:Y243"/>
    <mergeCell ref="X244:Y244"/>
    <mergeCell ref="X245:Y245"/>
    <mergeCell ref="X246:Y246"/>
    <mergeCell ref="X247:Y247"/>
    <mergeCell ref="X248:Y248"/>
    <mergeCell ref="X249:Y249"/>
    <mergeCell ref="X250:Y250"/>
    <mergeCell ref="X251:Y251"/>
    <mergeCell ref="X252:Y252"/>
    <mergeCell ref="X253:Y253"/>
    <mergeCell ref="X254:Y254"/>
    <mergeCell ref="X255:Y255"/>
    <mergeCell ref="X256:Y256"/>
    <mergeCell ref="X257:Y257"/>
    <mergeCell ref="X258:Y258"/>
    <mergeCell ref="X259:Y259"/>
    <mergeCell ref="X260:Y260"/>
    <mergeCell ref="X261:Y261"/>
    <mergeCell ref="X262:Y262"/>
    <mergeCell ref="X263:Y263"/>
    <mergeCell ref="X264:Y264"/>
    <mergeCell ref="X265:Y265"/>
    <mergeCell ref="X266:Y266"/>
    <mergeCell ref="X267:Y267"/>
    <mergeCell ref="X268:Y268"/>
    <mergeCell ref="X269:Y269"/>
    <mergeCell ref="X270:Y270"/>
    <mergeCell ref="X271:Y271"/>
    <mergeCell ref="X272:Y272"/>
    <mergeCell ref="X273:Y273"/>
    <mergeCell ref="X274:Y274"/>
    <mergeCell ref="X275:Y275"/>
    <mergeCell ref="X276:Y276"/>
    <mergeCell ref="X277:Y277"/>
    <mergeCell ref="X278:Y278"/>
    <mergeCell ref="X279:Y279"/>
    <mergeCell ref="X280:Y280"/>
    <mergeCell ref="X281:Y281"/>
    <mergeCell ref="X282:Y282"/>
    <mergeCell ref="X283:Y283"/>
    <mergeCell ref="X284:Y284"/>
    <mergeCell ref="X285:Y285"/>
    <mergeCell ref="X286:Y286"/>
    <mergeCell ref="X287:Y287"/>
    <mergeCell ref="X288:Y288"/>
    <mergeCell ref="X289:Y289"/>
    <mergeCell ref="X290:Y290"/>
    <mergeCell ref="X291:Y291"/>
    <mergeCell ref="X292:Y292"/>
    <mergeCell ref="X293:Y293"/>
    <mergeCell ref="X308:Y308"/>
    <mergeCell ref="X309:Y309"/>
    <mergeCell ref="X310:Y310"/>
    <mergeCell ref="X294:Y294"/>
    <mergeCell ref="X295:Y295"/>
    <mergeCell ref="X296:Y296"/>
    <mergeCell ref="X297:Y297"/>
    <mergeCell ref="X298:Y298"/>
    <mergeCell ref="X299:Y299"/>
    <mergeCell ref="X300:Y300"/>
    <mergeCell ref="X301:Y301"/>
    <mergeCell ref="X302:Y302"/>
    <mergeCell ref="X352:Y352"/>
    <mergeCell ref="X347:Y347"/>
    <mergeCell ref="X348:Y348"/>
    <mergeCell ref="X349:Y349"/>
    <mergeCell ref="X350:Y350"/>
    <mergeCell ref="X351:Y351"/>
    <mergeCell ref="X342:Y342"/>
    <mergeCell ref="X343:Y343"/>
    <mergeCell ref="X334:Y334"/>
    <mergeCell ref="X335:Y335"/>
    <mergeCell ref="X336:Y336"/>
    <mergeCell ref="X337:Y337"/>
    <mergeCell ref="X338:Y338"/>
    <mergeCell ref="X344:Y344"/>
    <mergeCell ref="X345:Y345"/>
    <mergeCell ref="X346:Y346"/>
    <mergeCell ref="X340:Y340"/>
    <mergeCell ref="X341:Y341"/>
    <mergeCell ref="X314:Y314"/>
    <mergeCell ref="X315:Y315"/>
    <mergeCell ref="X316:Y316"/>
    <mergeCell ref="X317:Y317"/>
    <mergeCell ref="X318:Y318"/>
    <mergeCell ref="S262:W262"/>
    <mergeCell ref="S263:W263"/>
    <mergeCell ref="G212:L212"/>
    <mergeCell ref="X339:Y339"/>
    <mergeCell ref="X329:Y329"/>
    <mergeCell ref="X330:Y330"/>
    <mergeCell ref="X331:Y331"/>
    <mergeCell ref="X332:Y332"/>
    <mergeCell ref="X333:Y333"/>
    <mergeCell ref="G222:L222"/>
    <mergeCell ref="G223:L223"/>
    <mergeCell ref="X311:Y311"/>
    <mergeCell ref="X312:Y312"/>
    <mergeCell ref="X313:Y313"/>
    <mergeCell ref="X303:Y303"/>
    <mergeCell ref="X304:Y304"/>
    <mergeCell ref="X305:Y305"/>
    <mergeCell ref="X306:Y306"/>
    <mergeCell ref="X307:Y307"/>
    <mergeCell ref="X324:Y324"/>
    <mergeCell ref="X325:Y325"/>
    <mergeCell ref="X326:Y326"/>
    <mergeCell ref="X327:Y327"/>
    <mergeCell ref="X328:Y328"/>
    <mergeCell ref="X319:Y319"/>
    <mergeCell ref="X320:Y320"/>
    <mergeCell ref="X321:Y321"/>
    <mergeCell ref="X322:Y322"/>
    <mergeCell ref="X323:Y323"/>
    <mergeCell ref="G283:L283"/>
    <mergeCell ref="G266:L266"/>
    <mergeCell ref="G267:L267"/>
    <mergeCell ref="G268:L268"/>
    <mergeCell ref="G269:L269"/>
    <mergeCell ref="G270:L270"/>
    <mergeCell ref="G271:L271"/>
    <mergeCell ref="G281:L281"/>
    <mergeCell ref="G272:L272"/>
    <mergeCell ref="G273:L273"/>
    <mergeCell ref="G274:L274"/>
    <mergeCell ref="G218:L218"/>
    <mergeCell ref="G219:L219"/>
    <mergeCell ref="G220:L220"/>
    <mergeCell ref="G221:L221"/>
    <mergeCell ref="G224:L224"/>
    <mergeCell ref="G225:L225"/>
    <mergeCell ref="G226:L226"/>
    <mergeCell ref="G227:L227"/>
    <mergeCell ref="G282:L282"/>
    <mergeCell ref="G265:L265"/>
    <mergeCell ref="G248:L248"/>
    <mergeCell ref="G249:L249"/>
    <mergeCell ref="G250:L250"/>
    <mergeCell ref="G251:L251"/>
    <mergeCell ref="G252:L252"/>
    <mergeCell ref="G253:L253"/>
    <mergeCell ref="G254:L254"/>
    <mergeCell ref="G255:L255"/>
    <mergeCell ref="G256:L256"/>
    <mergeCell ref="G257:L257"/>
    <mergeCell ref="G260:L260"/>
    <mergeCell ref="G263:L263"/>
    <mergeCell ref="G264:L264"/>
    <mergeCell ref="G234:L234"/>
    <mergeCell ref="E353:Y353"/>
    <mergeCell ref="E212:F219"/>
    <mergeCell ref="E220:F223"/>
    <mergeCell ref="E224:F229"/>
    <mergeCell ref="E230:F234"/>
    <mergeCell ref="E235:F239"/>
    <mergeCell ref="E240:F245"/>
    <mergeCell ref="E246:F248"/>
    <mergeCell ref="E249:F253"/>
    <mergeCell ref="E254:F257"/>
    <mergeCell ref="E258:F264"/>
    <mergeCell ref="E265:F273"/>
    <mergeCell ref="E274:F275"/>
    <mergeCell ref="E276:F282"/>
    <mergeCell ref="G308:L308"/>
    <mergeCell ref="G228:L228"/>
    <mergeCell ref="G229:L229"/>
    <mergeCell ref="G230:L230"/>
    <mergeCell ref="G231:L231"/>
    <mergeCell ref="G232:L232"/>
    <mergeCell ref="G233:L233"/>
    <mergeCell ref="S231:W231"/>
    <mergeCell ref="S232:W232"/>
    <mergeCell ref="E283:F285"/>
    <mergeCell ref="E297:F304"/>
    <mergeCell ref="E305:F307"/>
    <mergeCell ref="G211:M211"/>
    <mergeCell ref="E211:F211"/>
    <mergeCell ref="G235:L235"/>
    <mergeCell ref="G236:L236"/>
    <mergeCell ref="G288:L288"/>
    <mergeCell ref="G289:L289"/>
    <mergeCell ref="G290:L290"/>
    <mergeCell ref="G291:L291"/>
    <mergeCell ref="G292:L292"/>
    <mergeCell ref="G275:L275"/>
    <mergeCell ref="G276:L276"/>
    <mergeCell ref="G277:L277"/>
    <mergeCell ref="G278:L278"/>
    <mergeCell ref="G279:L279"/>
    <mergeCell ref="G280:L280"/>
    <mergeCell ref="E286:F290"/>
    <mergeCell ref="E291:F296"/>
    <mergeCell ref="G213:L213"/>
    <mergeCell ref="G214:L214"/>
    <mergeCell ref="G215:L215"/>
    <mergeCell ref="G216:L216"/>
    <mergeCell ref="G217:L217"/>
    <mergeCell ref="S327:W327"/>
    <mergeCell ref="S328:W328"/>
    <mergeCell ref="S329:W329"/>
    <mergeCell ref="E308:F308"/>
    <mergeCell ref="S211:W211"/>
    <mergeCell ref="S212:W212"/>
    <mergeCell ref="S213:W213"/>
    <mergeCell ref="S214:W214"/>
    <mergeCell ref="S215:W215"/>
    <mergeCell ref="S216:W216"/>
    <mergeCell ref="S217:W217"/>
    <mergeCell ref="S218:W218"/>
    <mergeCell ref="S219:W219"/>
    <mergeCell ref="S220:W220"/>
    <mergeCell ref="S221:W221"/>
    <mergeCell ref="S222:W222"/>
    <mergeCell ref="S223:W223"/>
    <mergeCell ref="S224:W224"/>
    <mergeCell ref="S225:W225"/>
    <mergeCell ref="S226:W226"/>
    <mergeCell ref="S227:W227"/>
    <mergeCell ref="S228:W228"/>
    <mergeCell ref="S229:W229"/>
    <mergeCell ref="S230:W230"/>
    <mergeCell ref="S318:W318"/>
    <mergeCell ref="S319:W319"/>
    <mergeCell ref="S320:W320"/>
    <mergeCell ref="S321:W321"/>
    <mergeCell ref="S322:W322"/>
    <mergeCell ref="S323:W323"/>
    <mergeCell ref="S324:W324"/>
    <mergeCell ref="S325:W325"/>
    <mergeCell ref="S326:W326"/>
    <mergeCell ref="S313:W313"/>
    <mergeCell ref="S314:W314"/>
    <mergeCell ref="S315:W315"/>
    <mergeCell ref="S316:W316"/>
    <mergeCell ref="S317:W317"/>
    <mergeCell ref="S294:W294"/>
    <mergeCell ref="S295:W295"/>
    <mergeCell ref="S296:W296"/>
    <mergeCell ref="S297:W297"/>
    <mergeCell ref="S298:W298"/>
    <mergeCell ref="S299:W299"/>
    <mergeCell ref="S300:W300"/>
    <mergeCell ref="S301:W301"/>
    <mergeCell ref="S302:W302"/>
    <mergeCell ref="S309:W309"/>
    <mergeCell ref="S310:W310"/>
    <mergeCell ref="S311:W311"/>
    <mergeCell ref="S312:W312"/>
    <mergeCell ref="S303:W303"/>
    <mergeCell ref="S304:W304"/>
    <mergeCell ref="S305:W305"/>
    <mergeCell ref="S306:W306"/>
    <mergeCell ref="S307:W307"/>
    <mergeCell ref="S308:W308"/>
    <mergeCell ref="S341:W341"/>
    <mergeCell ref="S342:W342"/>
    <mergeCell ref="S343:W343"/>
    <mergeCell ref="S344:W344"/>
    <mergeCell ref="S339:W339"/>
    <mergeCell ref="S340:W340"/>
    <mergeCell ref="S330:W330"/>
    <mergeCell ref="S331:W331"/>
    <mergeCell ref="S332:W332"/>
    <mergeCell ref="S333:W333"/>
    <mergeCell ref="S336:W336"/>
    <mergeCell ref="S337:W337"/>
    <mergeCell ref="S338:W338"/>
    <mergeCell ref="S334:W334"/>
    <mergeCell ref="S335:W335"/>
    <mergeCell ref="S345:W345"/>
    <mergeCell ref="S346:W346"/>
    <mergeCell ref="E347:F352"/>
    <mergeCell ref="S347:W347"/>
    <mergeCell ref="S348:W348"/>
    <mergeCell ref="S349:W349"/>
    <mergeCell ref="S350:W350"/>
    <mergeCell ref="S351:W351"/>
    <mergeCell ref="S352:W352"/>
    <mergeCell ref="N346:Q346"/>
    <mergeCell ref="N347:Q347"/>
    <mergeCell ref="N348:Q348"/>
    <mergeCell ref="N349:Q349"/>
    <mergeCell ref="G352:L352"/>
    <mergeCell ref="G347:L347"/>
    <mergeCell ref="G348:L348"/>
    <mergeCell ref="G349:L349"/>
    <mergeCell ref="G350:L350"/>
    <mergeCell ref="G351:L351"/>
    <mergeCell ref="G344:L344"/>
    <mergeCell ref="G345:L345"/>
    <mergeCell ref="G346:L346"/>
    <mergeCell ref="N350:Q350"/>
    <mergeCell ref="N351:Q351"/>
    <mergeCell ref="N352:Q352"/>
    <mergeCell ref="N341:Q341"/>
    <mergeCell ref="N342:Q342"/>
    <mergeCell ref="N343:Q343"/>
    <mergeCell ref="N344:Q344"/>
    <mergeCell ref="N345:Q345"/>
    <mergeCell ref="H342:L342"/>
    <mergeCell ref="H343:L343"/>
    <mergeCell ref="H313:L313"/>
    <mergeCell ref="H314:L314"/>
    <mergeCell ref="H315:L315"/>
    <mergeCell ref="H316:L316"/>
    <mergeCell ref="H317:L317"/>
    <mergeCell ref="G331:G335"/>
    <mergeCell ref="G336:G338"/>
    <mergeCell ref="G339:G341"/>
    <mergeCell ref="G342:G343"/>
    <mergeCell ref="H337:L337"/>
    <mergeCell ref="H338:L338"/>
    <mergeCell ref="H339:L339"/>
    <mergeCell ref="H340:L340"/>
    <mergeCell ref="H341:L341"/>
    <mergeCell ref="H324:L324"/>
    <mergeCell ref="H325:L325"/>
    <mergeCell ref="H326:L326"/>
    <mergeCell ref="H327:L327"/>
    <mergeCell ref="H328:L328"/>
    <mergeCell ref="H329:L329"/>
    <mergeCell ref="H330:L330"/>
    <mergeCell ref="H331:L331"/>
    <mergeCell ref="H332:L332"/>
    <mergeCell ref="I191:M191"/>
    <mergeCell ref="J192:Y192"/>
    <mergeCell ref="E193:H193"/>
    <mergeCell ref="I193:Y193"/>
    <mergeCell ref="J194:Y194"/>
    <mergeCell ref="H333:L333"/>
    <mergeCell ref="H334:L334"/>
    <mergeCell ref="H335:L335"/>
    <mergeCell ref="H336:L336"/>
    <mergeCell ref="H318:L318"/>
    <mergeCell ref="H319:L319"/>
    <mergeCell ref="H320:L320"/>
    <mergeCell ref="H321:L321"/>
    <mergeCell ref="H322:L322"/>
    <mergeCell ref="H323:L323"/>
    <mergeCell ref="E309:F346"/>
    <mergeCell ref="G309:G314"/>
    <mergeCell ref="G315:G323"/>
    <mergeCell ref="G324:G327"/>
    <mergeCell ref="G328:G330"/>
    <mergeCell ref="H309:L309"/>
    <mergeCell ref="H310:L310"/>
    <mergeCell ref="H311:L311"/>
    <mergeCell ref="H312:L312"/>
  </mergeCells>
  <phoneticPr fontId="5"/>
  <conditionalFormatting sqref="I20:M20">
    <cfRule type="expression" dxfId="321" priority="322" stopIfTrue="1">
      <formula>TRIM($I20)=""</formula>
    </cfRule>
  </conditionalFormatting>
  <conditionalFormatting sqref="I22:Y22">
    <cfRule type="expression" dxfId="320" priority="321" stopIfTrue="1">
      <formula>AND(TRIM($I22)&lt;&gt;"", OR(ISERROR(FIND("@"&amp;LEFT($I22,3)&amp;"@", 都道府県3))=FALSE, ISERROR(FIND("@"&amp;LEFT($I22,4)&amp;"@",都道府県4))=FALSE))=FALSE</formula>
    </cfRule>
  </conditionalFormatting>
  <conditionalFormatting sqref="I24:Y24">
    <cfRule type="expression" dxfId="319" priority="320" stopIfTrue="1">
      <formula>TRIM($I24)=""</formula>
    </cfRule>
  </conditionalFormatting>
  <conditionalFormatting sqref="I26:Y26">
    <cfRule type="expression" dxfId="318" priority="319" stopIfTrue="1">
      <formula>TRIM($I26)=""</formula>
    </cfRule>
  </conditionalFormatting>
  <conditionalFormatting sqref="I28:Y28">
    <cfRule type="expression" dxfId="317" priority="318" stopIfTrue="1">
      <formula>TRIM($I28)=""</formula>
    </cfRule>
  </conditionalFormatting>
  <conditionalFormatting sqref="I30:Y30">
    <cfRule type="expression" dxfId="316" priority="317" stopIfTrue="1">
      <formula>OR(TRIM($I30)="", NOT(OR(IFERROR(SEARCH(" ",$I30),0)&gt;0, IFERROR(SEARCH("　",$I30),0)&gt;0)))</formula>
    </cfRule>
  </conditionalFormatting>
  <conditionalFormatting sqref="I32:Y32">
    <cfRule type="expression" dxfId="315" priority="316" stopIfTrue="1">
      <formula>OR(TRIM($I32)="", NOT(OR(IFERROR(SEARCH(" ",$I32),0)&gt;0, IFERROR(SEARCH("　",$I32),0)&gt;0)))</formula>
    </cfRule>
  </conditionalFormatting>
  <conditionalFormatting sqref="I34:M34">
    <cfRule type="expression" dxfId="314" priority="315" stopIfTrue="1">
      <formula>NOT(AND(TRIM($I34)&lt;&gt;"",ISNUMBER(VALUE(SUBSTITUTE($I34,"-",""))), IFERROR(SEARCH("-",$I34),0)&gt;0))</formula>
    </cfRule>
  </conditionalFormatting>
  <conditionalFormatting sqref="I36:M36">
    <cfRule type="expression" dxfId="313" priority="314" stopIfTrue="1">
      <formula>AND(TRIM($I36)&lt;&gt;"", NOT(AND(ISNUMBER(VALUE(SUBSTITUTE($I36,"-",""))), IFERROR(SEARCH("-",$I36),0)&gt;0)))</formula>
    </cfRule>
  </conditionalFormatting>
  <conditionalFormatting sqref="I38:Y38">
    <cfRule type="expression" dxfId="312" priority="313" stopIfTrue="1">
      <formula>$A38&lt;&gt;0</formula>
    </cfRule>
  </conditionalFormatting>
  <conditionalFormatting sqref="I40:M40">
    <cfRule type="expression" dxfId="311" priority="312" stopIfTrue="1">
      <formula>AND($I40&lt;&gt;"一致する", $I40&lt;&gt;"一致しない")</formula>
    </cfRule>
  </conditionalFormatting>
  <conditionalFormatting sqref="I63:M63">
    <cfRule type="expression" dxfId="310" priority="311" stopIfTrue="1">
      <formula>AND($I63&lt;&gt;"しない", $I63&lt;&gt;"する")</formula>
    </cfRule>
  </conditionalFormatting>
  <conditionalFormatting sqref="I69:M69">
    <cfRule type="expression" dxfId="309" priority="310" stopIfTrue="1">
      <formula>OR(AND($I63="する",TRIM($I69)=""),AND($I63="しない",NOT(ISBLANK($I69))))</formula>
    </cfRule>
  </conditionalFormatting>
  <conditionalFormatting sqref="I71:Y71">
    <cfRule type="expression" dxfId="308" priority="309" stopIfTrue="1">
      <formula>OR(AND($I63="する",AND($I71&lt;&gt;"", OR(ISERROR(FIND("@"&amp;LEFT($I71,3)&amp;"@", 都道府県3))=FALSE, ISERROR(FIND("@"&amp;LEFT($I71,4)&amp;"@",都道府県4))=FALSE))=FALSE),AND($I63="しない",NOT(ISBLANK($I71))))</formula>
    </cfRule>
  </conditionalFormatting>
  <conditionalFormatting sqref="I73:Y73">
    <cfRule type="expression" dxfId="307" priority="308" stopIfTrue="1">
      <formula>OR(AND($I63="する",TRIM($I73)=""),AND($I63="しない",NOT(ISBLANK($I73))))</formula>
    </cfRule>
  </conditionalFormatting>
  <conditionalFormatting sqref="I75:Y75">
    <cfRule type="expression" dxfId="306" priority="307" stopIfTrue="1">
      <formula>OR(AND($I63="する",TRIM($I75)=""),AND($I63="しない",NOT(ISBLANK($I75))))</formula>
    </cfRule>
  </conditionalFormatting>
  <conditionalFormatting sqref="I77:Y77">
    <cfRule type="expression" dxfId="305" priority="306" stopIfTrue="1">
      <formula>OR(AND($I63="する",TRIM($I77)=""),AND($I63="しない",NOT(ISBLANK($I77))))</formula>
    </cfRule>
  </conditionalFormatting>
  <conditionalFormatting sqref="I79:Y79">
    <cfRule type="expression" dxfId="304" priority="305" stopIfTrue="1">
      <formula>OR(AND($I63="する",OR(TRIM($I79)="", NOT(OR(IFERROR(SEARCH(" ",$I79),0)&gt;0, IFERROR(SEARCH("　",$I79),0)&gt;0)))),AND($I63="しない",NOT(ISBLANK($I79))))</formula>
    </cfRule>
  </conditionalFormatting>
  <conditionalFormatting sqref="I81:Y81">
    <cfRule type="expression" dxfId="303" priority="304" stopIfTrue="1">
      <formula>OR(AND($I63="する",OR(TRIM($I81)="", NOT(OR(IFERROR(SEARCH(" ",$I81),0)&gt;0, IFERROR(SEARCH("　",$I81),0)&gt;0)))),AND($I63="しない",NOT(ISBLANK($I81))))</formula>
    </cfRule>
  </conditionalFormatting>
  <conditionalFormatting sqref="I83:M83">
    <cfRule type="expression" dxfId="302" priority="303" stopIfTrue="1">
      <formula>OR(AND($I63="する",NOT(AND(TRIM($I83)&lt;&gt;"",ISNUMBER(VALUE(SUBSTITUTE($I83,"-",""))),IFERROR(SEARCH("-",$I83),0)&gt;0))), AND($I63="しない",NOT(ISBLANK($I83))))</formula>
    </cfRule>
  </conditionalFormatting>
  <conditionalFormatting sqref="P83">
    <cfRule type="expression" dxfId="301" priority="302" stopIfTrue="1">
      <formula>AND($I63="しない",NOT(ISBLANK($P83)))</formula>
    </cfRule>
  </conditionalFormatting>
  <conditionalFormatting sqref="I85:M85">
    <cfRule type="expression" dxfId="300" priority="301" stopIfTrue="1">
      <formula>OR(AND($I63="する",AND(TRIM($I85)&lt;&gt;"",NOT(AND(ISNUMBER(VALUE(SUBSTITUTE($I85,"-",""))),IFERROR(SEARCH("-",$I85),0)&gt;0)))), AND($I63="しない",NOT(ISBLANK($I85))))</formula>
    </cfRule>
  </conditionalFormatting>
  <conditionalFormatting sqref="I87:Y87">
    <cfRule type="expression" dxfId="299" priority="300" stopIfTrue="1">
      <formula>$A87&lt;&gt;0</formula>
    </cfRule>
  </conditionalFormatting>
  <conditionalFormatting sqref="I114:Y114">
    <cfRule type="expression" dxfId="298" priority="299" stopIfTrue="1">
      <formula>AND(TRIM($I114)&lt;&gt;"", NOT(OR(IFERROR(SEARCH(" ",$I114),0)&gt;0, IFERROR(SEARCH("　",$I114),0)&gt;0)))</formula>
    </cfRule>
  </conditionalFormatting>
  <conditionalFormatting sqref="I116:Y116">
    <cfRule type="expression" dxfId="297" priority="298" stopIfTrue="1">
      <formula>AND(TRIM($I116)&lt;&gt;"", NOT(OR(IFERROR(SEARCH(" ",$I116),0)&gt;0, IFERROR(SEARCH("　",$I116),0)&gt;0)))</formula>
    </cfRule>
  </conditionalFormatting>
  <conditionalFormatting sqref="I120:Y120">
    <cfRule type="expression" dxfId="296" priority="297" stopIfTrue="1">
      <formula>AND(TRIM($I120)&lt;&gt;"", AND(OR(ISERROR(FIND("@"&amp;LEFT($I120,3)&amp;"@", 都道府県3))=FALSE, ISERROR(FIND("@"&amp;LEFT($I120,4)&amp;"@",都道府県4))=FALSE))=FALSE)</formula>
    </cfRule>
  </conditionalFormatting>
  <conditionalFormatting sqref="I122:M122">
    <cfRule type="expression" dxfId="295" priority="296" stopIfTrue="1">
      <formula>AND(TRIM($I122)&lt;&gt;"", NOT(AND(ISNUMBER(VALUE(SUBSTITUTE($I122,"-",""))), IFERROR(SEARCH("-",$I122),0)&gt;0)))</formula>
    </cfRule>
  </conditionalFormatting>
  <conditionalFormatting sqref="I124:M124">
    <cfRule type="expression" dxfId="294" priority="295" stopIfTrue="1">
      <formula>AND(TRIM($I124)&lt;&gt;"", NOT(AND(ISNUMBER(VALUE(SUBSTITUTE($I124,"-",""))), IFERROR(SEARCH("-",$I124),0)&gt;0)))</formula>
    </cfRule>
  </conditionalFormatting>
  <conditionalFormatting sqref="I126:Y126">
    <cfRule type="expression" dxfId="293" priority="294" stopIfTrue="1">
      <formula>AND(TRIM($I126)&lt;&gt;"", NOT(IFERROR(SEARCH("@",$I126),0)&gt;0))</formula>
    </cfRule>
  </conditionalFormatting>
  <conditionalFormatting sqref="I153:M153">
    <cfRule type="expression" dxfId="292" priority="293" stopIfTrue="1">
      <formula>AND($I153&lt;&gt;"しない", $I153&lt;&gt;"する")</formula>
    </cfRule>
  </conditionalFormatting>
  <conditionalFormatting sqref="I155:Y155">
    <cfRule type="expression" dxfId="291" priority="292" stopIfTrue="1">
      <formula>AND($I153="する",OR(TRIM($I155)="", NOT(OR(IFERROR(SEARCH(" ",$I155),0)&gt;0, IFERROR(SEARCH("　",$I155),0)&gt;0))))</formula>
    </cfRule>
  </conditionalFormatting>
  <conditionalFormatting sqref="I157:Y157">
    <cfRule type="expression" dxfId="290" priority="291" stopIfTrue="1">
      <formula>AND($I153="する",OR(TRIM($I157)="", NOT(OR(IFERROR(SEARCH(" ",$I157),0)&gt;0, IFERROR(SEARCH("　",$I157),0)&gt;0))))</formula>
    </cfRule>
  </conditionalFormatting>
  <conditionalFormatting sqref="I159:M159">
    <cfRule type="expression" dxfId="289" priority="290" stopIfTrue="1">
      <formula>AND($I153="する",OR(TRIM($I159)="", LEN($I159)&lt;&gt;8, NOT(ISNUMBER(VALUE(I159))), IFERROR(SEARCH("-", $I159),0)&gt;0))</formula>
    </cfRule>
  </conditionalFormatting>
  <conditionalFormatting sqref="I161:M161">
    <cfRule type="expression" dxfId="288" priority="289" stopIfTrue="1">
      <formula>AND($I153="する",TRIM($I161)="")</formula>
    </cfRule>
  </conditionalFormatting>
  <conditionalFormatting sqref="I163:Y163">
    <cfRule type="expression" dxfId="287" priority="288" stopIfTrue="1">
      <formula>AND($I153="する",AND($I163&lt;&gt;"", OR(ISERROR(FIND("@"&amp;LEFT($I163,3)&amp;"@", 都道府県3))=FALSE, ISERROR(FIND("@"&amp;LEFT($I163,4)&amp;"@",都道府県4))=FALSE))=FALSE)</formula>
    </cfRule>
  </conditionalFormatting>
  <conditionalFormatting sqref="I165:M165">
    <cfRule type="expression" dxfId="286" priority="287" stopIfTrue="1">
      <formula>AND($I153="する",NOT(AND(TRIM($I165)&lt;&gt;"",ISNUMBER(VALUE(SUBSTITUTE($I165,"-",""))),IFERROR(SEARCH("-",$I165),0)&gt;0)))</formula>
    </cfRule>
  </conditionalFormatting>
  <conditionalFormatting sqref="I167:M167">
    <cfRule type="expression" dxfId="285" priority="286" stopIfTrue="1">
      <formula>AND($I153="する",AND(TRIM($I167)&lt;&gt;"",NOT(AND(ISNUMBER(VALUE(SUBSTITUTE($I167,"-",""))),IFERROR(SEARCH("-",$I167),0)&gt;0))))</formula>
    </cfRule>
  </conditionalFormatting>
  <conditionalFormatting sqref="I169:Y169">
    <cfRule type="expression" dxfId="284" priority="285" stopIfTrue="1">
      <formula>AND($I153="する",AND(TRIM($I169)&lt;&gt;"", NOT(IFERROR(SEARCH("@",$I169),0)&gt;0)))</formula>
    </cfRule>
  </conditionalFormatting>
  <conditionalFormatting sqref="I191:M191">
    <cfRule type="expression" dxfId="283" priority="284" stopIfTrue="1">
      <formula>$A191&lt;&gt;0</formula>
    </cfRule>
  </conditionalFormatting>
  <conditionalFormatting sqref="I193:Y193">
    <cfRule type="expression" dxfId="282" priority="283" stopIfTrue="1">
      <formula>$A193&lt;&gt;0</formula>
    </cfRule>
  </conditionalFormatting>
  <conditionalFormatting sqref="R212">
    <cfRule type="expression" dxfId="281" priority="282" stopIfTrue="1">
      <formula>希望&lt;&gt;0</formula>
    </cfRule>
  </conditionalFormatting>
  <conditionalFormatting sqref="S212:W212">
    <cfRule type="expression" dxfId="280" priority="281" stopIfTrue="1">
      <formula>AND(R212="○",TRIM(S212)="")</formula>
    </cfRule>
  </conditionalFormatting>
  <conditionalFormatting sqref="R213">
    <cfRule type="expression" dxfId="279" priority="280" stopIfTrue="1">
      <formula>希望&lt;&gt;0</formula>
    </cfRule>
  </conditionalFormatting>
  <conditionalFormatting sqref="S213:W213">
    <cfRule type="expression" dxfId="278" priority="279" stopIfTrue="1">
      <formula>AND(R213="○",TRIM(S213)="")</formula>
    </cfRule>
  </conditionalFormatting>
  <conditionalFormatting sqref="R214">
    <cfRule type="expression" dxfId="277" priority="278" stopIfTrue="1">
      <formula>希望&lt;&gt;0</formula>
    </cfRule>
  </conditionalFormatting>
  <conditionalFormatting sqref="S214:W214">
    <cfRule type="expression" dxfId="276" priority="277" stopIfTrue="1">
      <formula>AND(R214="○",TRIM(S214)="")</formula>
    </cfRule>
  </conditionalFormatting>
  <conditionalFormatting sqref="R215">
    <cfRule type="expression" dxfId="275" priority="276" stopIfTrue="1">
      <formula>希望&lt;&gt;0</formula>
    </cfRule>
  </conditionalFormatting>
  <conditionalFormatting sqref="S215:W215">
    <cfRule type="expression" dxfId="274" priority="275" stopIfTrue="1">
      <formula>AND(R215="○",TRIM(S215)="")</formula>
    </cfRule>
  </conditionalFormatting>
  <conditionalFormatting sqref="R216">
    <cfRule type="expression" dxfId="273" priority="274" stopIfTrue="1">
      <formula>希望&lt;&gt;0</formula>
    </cfRule>
  </conditionalFormatting>
  <conditionalFormatting sqref="S216:W216">
    <cfRule type="expression" dxfId="272" priority="273" stopIfTrue="1">
      <formula>AND(R216="○",TRIM(S216)="")</formula>
    </cfRule>
  </conditionalFormatting>
  <conditionalFormatting sqref="R217">
    <cfRule type="expression" dxfId="271" priority="272" stopIfTrue="1">
      <formula>希望&lt;&gt;0</formula>
    </cfRule>
  </conditionalFormatting>
  <conditionalFormatting sqref="S217:W217">
    <cfRule type="expression" dxfId="270" priority="271" stopIfTrue="1">
      <formula>AND(R217="○",TRIM(S217)="")</formula>
    </cfRule>
  </conditionalFormatting>
  <conditionalFormatting sqref="R218">
    <cfRule type="expression" dxfId="269" priority="270" stopIfTrue="1">
      <formula>希望&lt;&gt;0</formula>
    </cfRule>
  </conditionalFormatting>
  <conditionalFormatting sqref="S218:W218">
    <cfRule type="expression" dxfId="268" priority="269" stopIfTrue="1">
      <formula>AND(R218="○",TRIM(S218)="")</formula>
    </cfRule>
  </conditionalFormatting>
  <conditionalFormatting sqref="R219">
    <cfRule type="expression" dxfId="267" priority="268" stopIfTrue="1">
      <formula>希望&lt;&gt;0</formula>
    </cfRule>
  </conditionalFormatting>
  <conditionalFormatting sqref="S219:W219">
    <cfRule type="expression" dxfId="266" priority="267" stopIfTrue="1">
      <formula>AND(R219="○",TRIM(S219)="")</formula>
    </cfRule>
  </conditionalFormatting>
  <conditionalFormatting sqref="R220">
    <cfRule type="expression" dxfId="265" priority="266" stopIfTrue="1">
      <formula>希望&lt;&gt;0</formula>
    </cfRule>
  </conditionalFormatting>
  <conditionalFormatting sqref="S220:W220">
    <cfRule type="expression" dxfId="264" priority="265" stopIfTrue="1">
      <formula>AND(R220="○",TRIM(S220)="")</formula>
    </cfRule>
  </conditionalFormatting>
  <conditionalFormatting sqref="R221">
    <cfRule type="expression" dxfId="263" priority="264" stopIfTrue="1">
      <formula>希望&lt;&gt;0</formula>
    </cfRule>
  </conditionalFormatting>
  <conditionalFormatting sqref="S221:W221">
    <cfRule type="expression" dxfId="262" priority="263" stopIfTrue="1">
      <formula>AND(R221="○",TRIM(S221)="")</formula>
    </cfRule>
  </conditionalFormatting>
  <conditionalFormatting sqref="R222">
    <cfRule type="expression" dxfId="261" priority="262" stopIfTrue="1">
      <formula>希望&lt;&gt;0</formula>
    </cfRule>
  </conditionalFormatting>
  <conditionalFormatting sqref="S222:W222">
    <cfRule type="expression" dxfId="260" priority="261" stopIfTrue="1">
      <formula>AND(R222="○",TRIM(S222)="")</formula>
    </cfRule>
  </conditionalFormatting>
  <conditionalFormatting sqref="R223">
    <cfRule type="expression" dxfId="259" priority="260" stopIfTrue="1">
      <formula>希望&lt;&gt;0</formula>
    </cfRule>
  </conditionalFormatting>
  <conditionalFormatting sqref="S223:W223">
    <cfRule type="expression" dxfId="258" priority="259" stopIfTrue="1">
      <formula>AND(R223="○",TRIM(S223)="")</formula>
    </cfRule>
  </conditionalFormatting>
  <conditionalFormatting sqref="R224">
    <cfRule type="expression" dxfId="257" priority="258" stopIfTrue="1">
      <formula>希望&lt;&gt;0</formula>
    </cfRule>
  </conditionalFormatting>
  <conditionalFormatting sqref="S224:W224">
    <cfRule type="expression" dxfId="256" priority="257" stopIfTrue="1">
      <formula>AND(R224="○",TRIM(S224)="")</formula>
    </cfRule>
  </conditionalFormatting>
  <conditionalFormatting sqref="R225">
    <cfRule type="expression" dxfId="255" priority="256" stopIfTrue="1">
      <formula>希望&lt;&gt;0</formula>
    </cfRule>
  </conditionalFormatting>
  <conditionalFormatting sqref="S225:W225">
    <cfRule type="expression" dxfId="254" priority="255" stopIfTrue="1">
      <formula>AND(R225="○",TRIM(S225)="")</formula>
    </cfRule>
  </conditionalFormatting>
  <conditionalFormatting sqref="R226">
    <cfRule type="expression" dxfId="253" priority="254" stopIfTrue="1">
      <formula>希望&lt;&gt;0</formula>
    </cfRule>
  </conditionalFormatting>
  <conditionalFormatting sqref="S226:W226">
    <cfRule type="expression" dxfId="252" priority="253" stopIfTrue="1">
      <formula>AND(R226="○",TRIM(S226)="")</formula>
    </cfRule>
  </conditionalFormatting>
  <conditionalFormatting sqref="R227">
    <cfRule type="expression" dxfId="251" priority="252" stopIfTrue="1">
      <formula>希望&lt;&gt;0</formula>
    </cfRule>
  </conditionalFormatting>
  <conditionalFormatting sqref="S227:W227">
    <cfRule type="expression" dxfId="250" priority="251" stopIfTrue="1">
      <formula>AND(R227="○",TRIM(S227)="")</formula>
    </cfRule>
  </conditionalFormatting>
  <conditionalFormatting sqref="R228">
    <cfRule type="expression" dxfId="249" priority="250" stopIfTrue="1">
      <formula>希望&lt;&gt;0</formula>
    </cfRule>
  </conditionalFormatting>
  <conditionalFormatting sqref="S228:W228">
    <cfRule type="expression" dxfId="248" priority="249" stopIfTrue="1">
      <formula>AND(R228="○",TRIM(S228)="")</formula>
    </cfRule>
  </conditionalFormatting>
  <conditionalFormatting sqref="R229">
    <cfRule type="expression" dxfId="247" priority="248" stopIfTrue="1">
      <formula>希望&lt;&gt;0</formula>
    </cfRule>
  </conditionalFormatting>
  <conditionalFormatting sqref="S229:W229">
    <cfRule type="expression" dxfId="246" priority="247" stopIfTrue="1">
      <formula>AND(R229="○",TRIM(S229)="")</formula>
    </cfRule>
  </conditionalFormatting>
  <conditionalFormatting sqref="R230">
    <cfRule type="expression" dxfId="245" priority="246" stopIfTrue="1">
      <formula>希望&lt;&gt;0</formula>
    </cfRule>
  </conditionalFormatting>
  <conditionalFormatting sqref="S230:W230">
    <cfRule type="expression" dxfId="244" priority="245" stopIfTrue="1">
      <formula>AND(R230="○",TRIM(S230)="")</formula>
    </cfRule>
  </conditionalFormatting>
  <conditionalFormatting sqref="R231">
    <cfRule type="expression" dxfId="243" priority="244" stopIfTrue="1">
      <formula>希望&lt;&gt;0</formula>
    </cfRule>
  </conditionalFormatting>
  <conditionalFormatting sqref="S231:W231">
    <cfRule type="expression" dxfId="242" priority="243" stopIfTrue="1">
      <formula>AND(R231="○",TRIM(S231)="")</formula>
    </cfRule>
  </conditionalFormatting>
  <conditionalFormatting sqref="R232">
    <cfRule type="expression" dxfId="241" priority="242" stopIfTrue="1">
      <formula>希望&lt;&gt;0</formula>
    </cfRule>
  </conditionalFormatting>
  <conditionalFormatting sqref="S232:W232">
    <cfRule type="expression" dxfId="240" priority="241" stopIfTrue="1">
      <formula>AND(R232="○",TRIM(S232)="")</formula>
    </cfRule>
  </conditionalFormatting>
  <conditionalFormatting sqref="R233">
    <cfRule type="expression" dxfId="239" priority="240" stopIfTrue="1">
      <formula>希望&lt;&gt;0</formula>
    </cfRule>
  </conditionalFormatting>
  <conditionalFormatting sqref="S233:W233">
    <cfRule type="expression" dxfId="238" priority="239" stopIfTrue="1">
      <formula>AND(R233="○",TRIM(S233)="")</formula>
    </cfRule>
  </conditionalFormatting>
  <conditionalFormatting sqref="R234">
    <cfRule type="expression" dxfId="237" priority="238" stopIfTrue="1">
      <formula>希望&lt;&gt;0</formula>
    </cfRule>
  </conditionalFormatting>
  <conditionalFormatting sqref="S234:W234">
    <cfRule type="expression" dxfId="236" priority="237" stopIfTrue="1">
      <formula>AND(R234="○",TRIM(S234)="")</formula>
    </cfRule>
  </conditionalFormatting>
  <conditionalFormatting sqref="R235">
    <cfRule type="expression" dxfId="235" priority="236" stopIfTrue="1">
      <formula>希望&lt;&gt;0</formula>
    </cfRule>
  </conditionalFormatting>
  <conditionalFormatting sqref="S235:W235">
    <cfRule type="expression" dxfId="234" priority="235" stopIfTrue="1">
      <formula>AND(R235="○",TRIM(S235)="")</formula>
    </cfRule>
  </conditionalFormatting>
  <conditionalFormatting sqref="R236">
    <cfRule type="expression" dxfId="233" priority="234" stopIfTrue="1">
      <formula>希望&lt;&gt;0</formula>
    </cfRule>
  </conditionalFormatting>
  <conditionalFormatting sqref="S236:W236">
    <cfRule type="expression" dxfId="232" priority="233" stopIfTrue="1">
      <formula>AND(R236="○",TRIM(S236)="")</formula>
    </cfRule>
  </conditionalFormatting>
  <conditionalFormatting sqref="R237">
    <cfRule type="expression" dxfId="231" priority="232" stopIfTrue="1">
      <formula>希望&lt;&gt;0</formula>
    </cfRule>
  </conditionalFormatting>
  <conditionalFormatting sqref="S237:W237">
    <cfRule type="expression" dxfId="230" priority="231" stopIfTrue="1">
      <formula>AND(R237="○",TRIM(S237)="")</formula>
    </cfRule>
  </conditionalFormatting>
  <conditionalFormatting sqref="R238">
    <cfRule type="expression" dxfId="229" priority="230" stopIfTrue="1">
      <formula>希望&lt;&gt;0</formula>
    </cfRule>
  </conditionalFormatting>
  <conditionalFormatting sqref="S238:W238">
    <cfRule type="expression" dxfId="228" priority="229" stopIfTrue="1">
      <formula>AND(R238="○",TRIM(S238)="")</formula>
    </cfRule>
  </conditionalFormatting>
  <conditionalFormatting sqref="R239">
    <cfRule type="expression" dxfId="227" priority="228" stopIfTrue="1">
      <formula>希望&lt;&gt;0</formula>
    </cfRule>
  </conditionalFormatting>
  <conditionalFormatting sqref="S239:W239">
    <cfRule type="expression" dxfId="226" priority="227" stopIfTrue="1">
      <formula>AND(R239="○",TRIM(S239)="")</formula>
    </cfRule>
  </conditionalFormatting>
  <conditionalFormatting sqref="R240">
    <cfRule type="expression" dxfId="225" priority="226" stopIfTrue="1">
      <formula>希望&lt;&gt;0</formula>
    </cfRule>
  </conditionalFormatting>
  <conditionalFormatting sqref="S240:W240">
    <cfRule type="expression" dxfId="224" priority="225" stopIfTrue="1">
      <formula>AND(R240="○",TRIM(S240)="")</formula>
    </cfRule>
  </conditionalFormatting>
  <conditionalFormatting sqref="R241">
    <cfRule type="expression" dxfId="223" priority="224" stopIfTrue="1">
      <formula>希望&lt;&gt;0</formula>
    </cfRule>
  </conditionalFormatting>
  <conditionalFormatting sqref="S241:W241">
    <cfRule type="expression" dxfId="222" priority="223" stopIfTrue="1">
      <formula>AND(R241="○",TRIM(S241)="")</formula>
    </cfRule>
  </conditionalFormatting>
  <conditionalFormatting sqref="R242">
    <cfRule type="expression" dxfId="221" priority="222" stopIfTrue="1">
      <formula>希望&lt;&gt;0</formula>
    </cfRule>
  </conditionalFormatting>
  <conditionalFormatting sqref="S242:W242">
    <cfRule type="expression" dxfId="220" priority="221" stopIfTrue="1">
      <formula>AND(R242="○",TRIM(S242)="")</formula>
    </cfRule>
  </conditionalFormatting>
  <conditionalFormatting sqref="R243">
    <cfRule type="expression" dxfId="219" priority="220" stopIfTrue="1">
      <formula>希望&lt;&gt;0</formula>
    </cfRule>
  </conditionalFormatting>
  <conditionalFormatting sqref="S243:W243">
    <cfRule type="expression" dxfId="218" priority="219" stopIfTrue="1">
      <formula>AND(R243="○",TRIM(S243)="")</formula>
    </cfRule>
  </conditionalFormatting>
  <conditionalFormatting sqref="R244">
    <cfRule type="expression" dxfId="217" priority="218" stopIfTrue="1">
      <formula>希望&lt;&gt;0</formula>
    </cfRule>
  </conditionalFormatting>
  <conditionalFormatting sqref="S244:W244">
    <cfRule type="expression" dxfId="216" priority="217" stopIfTrue="1">
      <formula>AND(R244="○",TRIM(S244)="")</formula>
    </cfRule>
  </conditionalFormatting>
  <conditionalFormatting sqref="R245">
    <cfRule type="expression" dxfId="215" priority="216" stopIfTrue="1">
      <formula>希望&lt;&gt;0</formula>
    </cfRule>
  </conditionalFormatting>
  <conditionalFormatting sqref="S245:W245">
    <cfRule type="expression" dxfId="214" priority="215" stopIfTrue="1">
      <formula>AND(R245="○",TRIM(S245)="")</formula>
    </cfRule>
  </conditionalFormatting>
  <conditionalFormatting sqref="R246">
    <cfRule type="expression" dxfId="213" priority="214" stopIfTrue="1">
      <formula>希望&lt;&gt;0</formula>
    </cfRule>
  </conditionalFormatting>
  <conditionalFormatting sqref="S246:W246">
    <cfRule type="expression" dxfId="212" priority="213" stopIfTrue="1">
      <formula>AND(R246="○",TRIM(S246)="")</formula>
    </cfRule>
  </conditionalFormatting>
  <conditionalFormatting sqref="R247">
    <cfRule type="expression" dxfId="211" priority="212" stopIfTrue="1">
      <formula>希望&lt;&gt;0</formula>
    </cfRule>
  </conditionalFormatting>
  <conditionalFormatting sqref="S247:W247">
    <cfRule type="expression" dxfId="210" priority="211" stopIfTrue="1">
      <formula>AND(R247="○",TRIM(S247)="")</formula>
    </cfRule>
  </conditionalFormatting>
  <conditionalFormatting sqref="R248">
    <cfRule type="expression" dxfId="209" priority="210" stopIfTrue="1">
      <formula>希望&lt;&gt;0</formula>
    </cfRule>
  </conditionalFormatting>
  <conditionalFormatting sqref="S248:W248">
    <cfRule type="expression" dxfId="208" priority="209" stopIfTrue="1">
      <formula>AND(R248="○",TRIM(S248)="")</formula>
    </cfRule>
  </conditionalFormatting>
  <conditionalFormatting sqref="R249">
    <cfRule type="expression" dxfId="207" priority="208" stopIfTrue="1">
      <formula>希望&lt;&gt;0</formula>
    </cfRule>
  </conditionalFormatting>
  <conditionalFormatting sqref="S249:W249">
    <cfRule type="expression" dxfId="206" priority="207" stopIfTrue="1">
      <formula>AND(R249="○",TRIM(S249)="")</formula>
    </cfRule>
  </conditionalFormatting>
  <conditionalFormatting sqref="R250">
    <cfRule type="expression" dxfId="205" priority="206" stopIfTrue="1">
      <formula>希望&lt;&gt;0</formula>
    </cfRule>
  </conditionalFormatting>
  <conditionalFormatting sqref="S250:W250">
    <cfRule type="expression" dxfId="204" priority="205" stopIfTrue="1">
      <formula>AND(R250="○",TRIM(S250)="")</formula>
    </cfRule>
  </conditionalFormatting>
  <conditionalFormatting sqref="R251">
    <cfRule type="expression" dxfId="203" priority="204" stopIfTrue="1">
      <formula>希望&lt;&gt;0</formula>
    </cfRule>
  </conditionalFormatting>
  <conditionalFormatting sqref="S251:W251">
    <cfRule type="expression" dxfId="202" priority="203" stopIfTrue="1">
      <formula>AND(R251="○",TRIM(S251)="")</formula>
    </cfRule>
  </conditionalFormatting>
  <conditionalFormatting sqref="R252">
    <cfRule type="expression" dxfId="201" priority="202" stopIfTrue="1">
      <formula>希望&lt;&gt;0</formula>
    </cfRule>
  </conditionalFormatting>
  <conditionalFormatting sqref="S252:W252">
    <cfRule type="expression" dxfId="200" priority="201" stopIfTrue="1">
      <formula>AND(R252="○",TRIM(S252)="")</formula>
    </cfRule>
  </conditionalFormatting>
  <conditionalFormatting sqref="R253">
    <cfRule type="expression" dxfId="199" priority="200" stopIfTrue="1">
      <formula>希望&lt;&gt;0</formula>
    </cfRule>
  </conditionalFormatting>
  <conditionalFormatting sqref="S253:W253">
    <cfRule type="expression" dxfId="198" priority="199" stopIfTrue="1">
      <formula>AND(R253="○",TRIM(S253)="")</formula>
    </cfRule>
  </conditionalFormatting>
  <conditionalFormatting sqref="R254">
    <cfRule type="expression" dxfId="197" priority="198" stopIfTrue="1">
      <formula>希望&lt;&gt;0</formula>
    </cfRule>
  </conditionalFormatting>
  <conditionalFormatting sqref="S254:W254">
    <cfRule type="expression" dxfId="196" priority="197" stopIfTrue="1">
      <formula>AND(R254="○",TRIM(S254)="")</formula>
    </cfRule>
  </conditionalFormatting>
  <conditionalFormatting sqref="R255">
    <cfRule type="expression" dxfId="195" priority="196" stopIfTrue="1">
      <formula>希望&lt;&gt;0</formula>
    </cfRule>
  </conditionalFormatting>
  <conditionalFormatting sqref="S255:W255">
    <cfRule type="expression" dxfId="194" priority="195" stopIfTrue="1">
      <formula>AND(R255="○",TRIM(S255)="")</formula>
    </cfRule>
  </conditionalFormatting>
  <conditionalFormatting sqref="R256">
    <cfRule type="expression" dxfId="193" priority="194" stopIfTrue="1">
      <formula>希望&lt;&gt;0</formula>
    </cfRule>
  </conditionalFormatting>
  <conditionalFormatting sqref="S256:W256">
    <cfRule type="expression" dxfId="192" priority="193" stopIfTrue="1">
      <formula>AND(R256="○",TRIM(S256)="")</formula>
    </cfRule>
  </conditionalFormatting>
  <conditionalFormatting sqref="R257">
    <cfRule type="expression" dxfId="191" priority="192" stopIfTrue="1">
      <formula>希望&lt;&gt;0</formula>
    </cfRule>
  </conditionalFormatting>
  <conditionalFormatting sqref="S257:W257">
    <cfRule type="expression" dxfId="190" priority="191" stopIfTrue="1">
      <formula>AND(R257="○",TRIM(S257)="")</formula>
    </cfRule>
  </conditionalFormatting>
  <conditionalFormatting sqref="R258">
    <cfRule type="expression" dxfId="189" priority="190" stopIfTrue="1">
      <formula>希望&lt;&gt;0</formula>
    </cfRule>
  </conditionalFormatting>
  <conditionalFormatting sqref="S258:W258">
    <cfRule type="expression" dxfId="188" priority="189" stopIfTrue="1">
      <formula>AND(R258="○",TRIM(S258)="")</formula>
    </cfRule>
  </conditionalFormatting>
  <conditionalFormatting sqref="R259">
    <cfRule type="expression" dxfId="187" priority="188" stopIfTrue="1">
      <formula>希望&lt;&gt;0</formula>
    </cfRule>
  </conditionalFormatting>
  <conditionalFormatting sqref="S259:W259">
    <cfRule type="expression" dxfId="186" priority="187" stopIfTrue="1">
      <formula>AND(R259="○",TRIM(S259)="")</formula>
    </cfRule>
  </conditionalFormatting>
  <conditionalFormatting sqref="R260">
    <cfRule type="expression" dxfId="185" priority="186" stopIfTrue="1">
      <formula>希望&lt;&gt;0</formula>
    </cfRule>
  </conditionalFormatting>
  <conditionalFormatting sqref="S260:W260">
    <cfRule type="expression" dxfId="184" priority="185" stopIfTrue="1">
      <formula>AND(R260="○",TRIM(S260)="")</formula>
    </cfRule>
  </conditionalFormatting>
  <conditionalFormatting sqref="R261">
    <cfRule type="expression" dxfId="183" priority="184" stopIfTrue="1">
      <formula>希望&lt;&gt;0</formula>
    </cfRule>
  </conditionalFormatting>
  <conditionalFormatting sqref="S261:W261">
    <cfRule type="expression" dxfId="182" priority="183" stopIfTrue="1">
      <formula>AND(R261="○",TRIM(S261)="")</formula>
    </cfRule>
  </conditionalFormatting>
  <conditionalFormatting sqref="R262">
    <cfRule type="expression" dxfId="181" priority="182" stopIfTrue="1">
      <formula>希望&lt;&gt;0</formula>
    </cfRule>
  </conditionalFormatting>
  <conditionalFormatting sqref="S262:W262">
    <cfRule type="expression" dxfId="180" priority="181" stopIfTrue="1">
      <formula>AND(R262="○",TRIM(S262)="")</formula>
    </cfRule>
  </conditionalFormatting>
  <conditionalFormatting sqref="R263">
    <cfRule type="expression" dxfId="179" priority="180" stopIfTrue="1">
      <formula>希望&lt;&gt;0</formula>
    </cfRule>
  </conditionalFormatting>
  <conditionalFormatting sqref="S263:W263">
    <cfRule type="expression" dxfId="178" priority="179" stopIfTrue="1">
      <formula>AND(R263="○",TRIM(S263)="")</formula>
    </cfRule>
  </conditionalFormatting>
  <conditionalFormatting sqref="R264">
    <cfRule type="expression" dxfId="177" priority="178" stopIfTrue="1">
      <formula>希望&lt;&gt;0</formula>
    </cfRule>
  </conditionalFormatting>
  <conditionalFormatting sqref="S264:W264">
    <cfRule type="expression" dxfId="176" priority="177" stopIfTrue="1">
      <formula>AND(R264="○",TRIM(S264)="")</formula>
    </cfRule>
  </conditionalFormatting>
  <conditionalFormatting sqref="R265">
    <cfRule type="expression" dxfId="175" priority="176" stopIfTrue="1">
      <formula>希望&lt;&gt;0</formula>
    </cfRule>
  </conditionalFormatting>
  <conditionalFormatting sqref="S265:W265">
    <cfRule type="expression" dxfId="174" priority="175" stopIfTrue="1">
      <formula>AND(R265="○",TRIM(S265)="")</formula>
    </cfRule>
  </conditionalFormatting>
  <conditionalFormatting sqref="R266">
    <cfRule type="expression" dxfId="173" priority="174" stopIfTrue="1">
      <formula>希望&lt;&gt;0</formula>
    </cfRule>
  </conditionalFormatting>
  <conditionalFormatting sqref="S266:W266">
    <cfRule type="expression" dxfId="172" priority="173" stopIfTrue="1">
      <formula>AND(R266="○",TRIM(S266)="")</formula>
    </cfRule>
  </conditionalFormatting>
  <conditionalFormatting sqref="R267">
    <cfRule type="expression" dxfId="171" priority="172" stopIfTrue="1">
      <formula>希望&lt;&gt;0</formula>
    </cfRule>
  </conditionalFormatting>
  <conditionalFormatting sqref="S267:W267">
    <cfRule type="expression" dxfId="170" priority="171" stopIfTrue="1">
      <formula>AND(R267="○",TRIM(S267)="")</formula>
    </cfRule>
  </conditionalFormatting>
  <conditionalFormatting sqref="R268">
    <cfRule type="expression" dxfId="169" priority="170" stopIfTrue="1">
      <formula>希望&lt;&gt;0</formula>
    </cfRule>
  </conditionalFormatting>
  <conditionalFormatting sqref="S268:W268">
    <cfRule type="expression" dxfId="168" priority="169" stopIfTrue="1">
      <formula>AND(R268="○",TRIM(S268)="")</formula>
    </cfRule>
  </conditionalFormatting>
  <conditionalFormatting sqref="R269">
    <cfRule type="expression" dxfId="167" priority="168" stopIfTrue="1">
      <formula>希望&lt;&gt;0</formula>
    </cfRule>
  </conditionalFormatting>
  <conditionalFormatting sqref="S269:W269">
    <cfRule type="expression" dxfId="166" priority="167" stopIfTrue="1">
      <formula>AND(R269="○",TRIM(S269)="")</formula>
    </cfRule>
  </conditionalFormatting>
  <conditionalFormatting sqref="R270">
    <cfRule type="expression" dxfId="165" priority="166" stopIfTrue="1">
      <formula>希望&lt;&gt;0</formula>
    </cfRule>
  </conditionalFormatting>
  <conditionalFormatting sqref="S270:W270">
    <cfRule type="expression" dxfId="164" priority="165" stopIfTrue="1">
      <formula>AND(R270="○",TRIM(S270)="")</formula>
    </cfRule>
  </conditionalFormatting>
  <conditionalFormatting sqref="R271">
    <cfRule type="expression" dxfId="163" priority="164" stopIfTrue="1">
      <formula>希望&lt;&gt;0</formula>
    </cfRule>
  </conditionalFormatting>
  <conditionalFormatting sqref="S271:W271">
    <cfRule type="expression" dxfId="162" priority="163" stopIfTrue="1">
      <formula>AND(R271="○",TRIM(S271)="")</formula>
    </cfRule>
  </conditionalFormatting>
  <conditionalFormatting sqref="R272">
    <cfRule type="expression" dxfId="161" priority="162" stopIfTrue="1">
      <formula>希望&lt;&gt;0</formula>
    </cfRule>
  </conditionalFormatting>
  <conditionalFormatting sqref="S272:W272">
    <cfRule type="expression" dxfId="160" priority="161" stopIfTrue="1">
      <formula>AND(R272="○",TRIM(S272)="")</formula>
    </cfRule>
  </conditionalFormatting>
  <conditionalFormatting sqref="R273">
    <cfRule type="expression" dxfId="159" priority="160" stopIfTrue="1">
      <formula>希望&lt;&gt;0</formula>
    </cfRule>
  </conditionalFormatting>
  <conditionalFormatting sqref="S273:W273">
    <cfRule type="expression" dxfId="158" priority="159" stopIfTrue="1">
      <formula>AND(R273="○",TRIM(S273)="")</formula>
    </cfRule>
  </conditionalFormatting>
  <conditionalFormatting sqref="R274">
    <cfRule type="expression" dxfId="157" priority="158" stopIfTrue="1">
      <formula>希望&lt;&gt;0</formula>
    </cfRule>
  </conditionalFormatting>
  <conditionalFormatting sqref="S274:W274">
    <cfRule type="expression" dxfId="156" priority="157" stopIfTrue="1">
      <formula>AND(R274="○",TRIM(S274)="")</formula>
    </cfRule>
  </conditionalFormatting>
  <conditionalFormatting sqref="R275">
    <cfRule type="expression" dxfId="155" priority="156" stopIfTrue="1">
      <formula>希望&lt;&gt;0</formula>
    </cfRule>
  </conditionalFormatting>
  <conditionalFormatting sqref="S275:W275">
    <cfRule type="expression" dxfId="154" priority="155" stopIfTrue="1">
      <formula>AND(R275="○",TRIM(S275)="")</formula>
    </cfRule>
  </conditionalFormatting>
  <conditionalFormatting sqref="R276">
    <cfRule type="expression" dxfId="153" priority="154" stopIfTrue="1">
      <formula>希望&lt;&gt;0</formula>
    </cfRule>
  </conditionalFormatting>
  <conditionalFormatting sqref="S276:W276">
    <cfRule type="expression" dxfId="152" priority="153" stopIfTrue="1">
      <formula>AND(R276="○",TRIM(S276)="")</formula>
    </cfRule>
  </conditionalFormatting>
  <conditionalFormatting sqref="R277">
    <cfRule type="expression" dxfId="151" priority="152" stopIfTrue="1">
      <formula>希望&lt;&gt;0</formula>
    </cfRule>
  </conditionalFormatting>
  <conditionalFormatting sqref="S277:W277">
    <cfRule type="expression" dxfId="150" priority="151" stopIfTrue="1">
      <formula>AND(R277="○",TRIM(S277)="")</formula>
    </cfRule>
  </conditionalFormatting>
  <conditionalFormatting sqref="R278">
    <cfRule type="expression" dxfId="149" priority="150" stopIfTrue="1">
      <formula>希望&lt;&gt;0</formula>
    </cfRule>
  </conditionalFormatting>
  <conditionalFormatting sqref="S278:W278">
    <cfRule type="expression" dxfId="148" priority="149" stopIfTrue="1">
      <formula>AND(R278="○",TRIM(S278)="")</formula>
    </cfRule>
  </conditionalFormatting>
  <conditionalFormatting sqref="R279">
    <cfRule type="expression" dxfId="147" priority="148" stopIfTrue="1">
      <formula>希望&lt;&gt;0</formula>
    </cfRule>
  </conditionalFormatting>
  <conditionalFormatting sqref="S279:W279">
    <cfRule type="expression" dxfId="146" priority="147" stopIfTrue="1">
      <formula>AND(R279="○",TRIM(S279)="")</formula>
    </cfRule>
  </conditionalFormatting>
  <conditionalFormatting sqref="R280">
    <cfRule type="expression" dxfId="145" priority="146" stopIfTrue="1">
      <formula>希望&lt;&gt;0</formula>
    </cfRule>
  </conditionalFormatting>
  <conditionalFormatting sqref="S280:W280">
    <cfRule type="expression" dxfId="144" priority="145" stopIfTrue="1">
      <formula>AND(R280="○",TRIM(S280)="")</formula>
    </cfRule>
  </conditionalFormatting>
  <conditionalFormatting sqref="R281">
    <cfRule type="expression" dxfId="143" priority="144" stopIfTrue="1">
      <formula>希望&lt;&gt;0</formula>
    </cfRule>
  </conditionalFormatting>
  <conditionalFormatting sqref="S281:W281">
    <cfRule type="expression" dxfId="142" priority="143" stopIfTrue="1">
      <formula>AND(R281="○",TRIM(S281)="")</formula>
    </cfRule>
  </conditionalFormatting>
  <conditionalFormatting sqref="R282">
    <cfRule type="expression" dxfId="141" priority="142" stopIfTrue="1">
      <formula>希望&lt;&gt;0</formula>
    </cfRule>
  </conditionalFormatting>
  <conditionalFormatting sqref="S282:W282">
    <cfRule type="expression" dxfId="140" priority="141" stopIfTrue="1">
      <formula>AND(R282="○",TRIM(S282)="")</formula>
    </cfRule>
  </conditionalFormatting>
  <conditionalFormatting sqref="R283">
    <cfRule type="expression" dxfId="139" priority="140" stopIfTrue="1">
      <formula>希望&lt;&gt;0</formula>
    </cfRule>
  </conditionalFormatting>
  <conditionalFormatting sqref="S283:W283">
    <cfRule type="expression" dxfId="138" priority="139" stopIfTrue="1">
      <formula>AND(R283="○",TRIM(S283)="")</formula>
    </cfRule>
  </conditionalFormatting>
  <conditionalFormatting sqref="R284">
    <cfRule type="expression" dxfId="137" priority="138" stopIfTrue="1">
      <formula>希望&lt;&gt;0</formula>
    </cfRule>
  </conditionalFormatting>
  <conditionalFormatting sqref="S284:W284">
    <cfRule type="expression" dxfId="136" priority="137" stopIfTrue="1">
      <formula>AND(R284="○",TRIM(S284)="")</formula>
    </cfRule>
  </conditionalFormatting>
  <conditionalFormatting sqref="R285">
    <cfRule type="expression" dxfId="135" priority="136" stopIfTrue="1">
      <formula>希望&lt;&gt;0</formula>
    </cfRule>
  </conditionalFormatting>
  <conditionalFormatting sqref="S285:W285">
    <cfRule type="expression" dxfId="134" priority="135" stopIfTrue="1">
      <formula>AND(R285="○",TRIM(S285)="")</formula>
    </cfRule>
  </conditionalFormatting>
  <conditionalFormatting sqref="R286">
    <cfRule type="expression" dxfId="133" priority="134" stopIfTrue="1">
      <formula>希望&lt;&gt;0</formula>
    </cfRule>
  </conditionalFormatting>
  <conditionalFormatting sqref="S286:W286">
    <cfRule type="expression" dxfId="132" priority="133" stopIfTrue="1">
      <formula>AND(R286="○",TRIM(S286)="")</formula>
    </cfRule>
  </conditionalFormatting>
  <conditionalFormatting sqref="R287">
    <cfRule type="expression" dxfId="131" priority="132" stopIfTrue="1">
      <formula>希望&lt;&gt;0</formula>
    </cfRule>
  </conditionalFormatting>
  <conditionalFormatting sqref="S287:W287">
    <cfRule type="expression" dxfId="130" priority="131" stopIfTrue="1">
      <formula>AND(R287="○",TRIM(S287)="")</formula>
    </cfRule>
  </conditionalFormatting>
  <conditionalFormatting sqref="R288">
    <cfRule type="expression" dxfId="129" priority="130" stopIfTrue="1">
      <formula>希望&lt;&gt;0</formula>
    </cfRule>
  </conditionalFormatting>
  <conditionalFormatting sqref="S288:W288">
    <cfRule type="expression" dxfId="128" priority="129" stopIfTrue="1">
      <formula>AND(R288="○",TRIM(S288)="")</formula>
    </cfRule>
  </conditionalFormatting>
  <conditionalFormatting sqref="R289">
    <cfRule type="expression" dxfId="127" priority="128" stopIfTrue="1">
      <formula>希望&lt;&gt;0</formula>
    </cfRule>
  </conditionalFormatting>
  <conditionalFormatting sqref="S289:W289">
    <cfRule type="expression" dxfId="126" priority="127" stopIfTrue="1">
      <formula>AND(R289="○",TRIM(S289)="")</formula>
    </cfRule>
  </conditionalFormatting>
  <conditionalFormatting sqref="R290">
    <cfRule type="expression" dxfId="125" priority="126" stopIfTrue="1">
      <formula>希望&lt;&gt;0</formula>
    </cfRule>
  </conditionalFormatting>
  <conditionalFormatting sqref="S290:W290">
    <cfRule type="expression" dxfId="124" priority="125" stopIfTrue="1">
      <formula>AND(R290="○",TRIM(S290)="")</formula>
    </cfRule>
  </conditionalFormatting>
  <conditionalFormatting sqref="R291">
    <cfRule type="expression" dxfId="123" priority="124" stopIfTrue="1">
      <formula>希望&lt;&gt;0</formula>
    </cfRule>
  </conditionalFormatting>
  <conditionalFormatting sqref="S291:W291">
    <cfRule type="expression" dxfId="122" priority="123" stopIfTrue="1">
      <formula>AND(R291="○",TRIM(S291)="")</formula>
    </cfRule>
  </conditionalFormatting>
  <conditionalFormatting sqref="R292">
    <cfRule type="expression" dxfId="121" priority="122" stopIfTrue="1">
      <formula>希望&lt;&gt;0</formula>
    </cfRule>
  </conditionalFormatting>
  <conditionalFormatting sqref="S292:W292">
    <cfRule type="expression" dxfId="120" priority="121" stopIfTrue="1">
      <formula>AND(R292="○",TRIM(S292)="")</formula>
    </cfRule>
  </conditionalFormatting>
  <conditionalFormatting sqref="R293">
    <cfRule type="expression" dxfId="119" priority="120" stopIfTrue="1">
      <formula>希望&lt;&gt;0</formula>
    </cfRule>
  </conditionalFormatting>
  <conditionalFormatting sqref="S293:W293">
    <cfRule type="expression" dxfId="118" priority="119" stopIfTrue="1">
      <formula>AND(R293="○",TRIM(S293)="")</formula>
    </cfRule>
  </conditionalFormatting>
  <conditionalFormatting sqref="R294">
    <cfRule type="expression" dxfId="117" priority="118" stopIfTrue="1">
      <formula>希望&lt;&gt;0</formula>
    </cfRule>
  </conditionalFormatting>
  <conditionalFormatting sqref="S294:W294">
    <cfRule type="expression" dxfId="116" priority="117" stopIfTrue="1">
      <formula>AND(R294="○",TRIM(S294)="")</formula>
    </cfRule>
  </conditionalFormatting>
  <conditionalFormatting sqref="R295">
    <cfRule type="expression" dxfId="115" priority="116" stopIfTrue="1">
      <formula>希望&lt;&gt;0</formula>
    </cfRule>
  </conditionalFormatting>
  <conditionalFormatting sqref="S295:W295">
    <cfRule type="expression" dxfId="114" priority="115" stopIfTrue="1">
      <formula>AND(R295="○",TRIM(S295)="")</formula>
    </cfRule>
  </conditionalFormatting>
  <conditionalFormatting sqref="R296">
    <cfRule type="expression" dxfId="113" priority="114" stopIfTrue="1">
      <formula>希望&lt;&gt;0</formula>
    </cfRule>
  </conditionalFormatting>
  <conditionalFormatting sqref="S296:W296">
    <cfRule type="expression" dxfId="112" priority="113" stopIfTrue="1">
      <formula>AND(R296="○",TRIM(S296)="")</formula>
    </cfRule>
  </conditionalFormatting>
  <conditionalFormatting sqref="R297">
    <cfRule type="expression" dxfId="111" priority="112" stopIfTrue="1">
      <formula>希望&lt;&gt;0</formula>
    </cfRule>
  </conditionalFormatting>
  <conditionalFormatting sqref="S297:W297">
    <cfRule type="expression" dxfId="110" priority="111" stopIfTrue="1">
      <formula>AND(R297="○",TRIM(S297)="")</formula>
    </cfRule>
  </conditionalFormatting>
  <conditionalFormatting sqref="R298">
    <cfRule type="expression" dxfId="109" priority="110" stopIfTrue="1">
      <formula>希望&lt;&gt;0</formula>
    </cfRule>
  </conditionalFormatting>
  <conditionalFormatting sqref="S298:W298">
    <cfRule type="expression" dxfId="108" priority="109" stopIfTrue="1">
      <formula>AND(R298="○",TRIM(S298)="")</formula>
    </cfRule>
  </conditionalFormatting>
  <conditionalFormatting sqref="R299">
    <cfRule type="expression" dxfId="107" priority="108" stopIfTrue="1">
      <formula>希望&lt;&gt;0</formula>
    </cfRule>
  </conditionalFormatting>
  <conditionalFormatting sqref="S299:W299">
    <cfRule type="expression" dxfId="106" priority="107" stopIfTrue="1">
      <formula>AND(R299="○",TRIM(S299)="")</formula>
    </cfRule>
  </conditionalFormatting>
  <conditionalFormatting sqref="R300">
    <cfRule type="expression" dxfId="105" priority="106" stopIfTrue="1">
      <formula>希望&lt;&gt;0</formula>
    </cfRule>
  </conditionalFormatting>
  <conditionalFormatting sqref="S300:W300">
    <cfRule type="expression" dxfId="104" priority="105" stopIfTrue="1">
      <formula>AND(R300="○",TRIM(S300)="")</formula>
    </cfRule>
  </conditionalFormatting>
  <conditionalFormatting sqref="R301">
    <cfRule type="expression" dxfId="103" priority="104" stopIfTrue="1">
      <formula>希望&lt;&gt;0</formula>
    </cfRule>
  </conditionalFormatting>
  <conditionalFormatting sqref="S301:W301">
    <cfRule type="expression" dxfId="102" priority="103" stopIfTrue="1">
      <formula>AND(R301="○",TRIM(S301)="")</formula>
    </cfRule>
  </conditionalFormatting>
  <conditionalFormatting sqref="R302">
    <cfRule type="expression" dxfId="101" priority="102" stopIfTrue="1">
      <formula>希望&lt;&gt;0</formula>
    </cfRule>
  </conditionalFormatting>
  <conditionalFormatting sqref="S302:W302">
    <cfRule type="expression" dxfId="100" priority="101" stopIfTrue="1">
      <formula>AND(R302="○",TRIM(S302)="")</formula>
    </cfRule>
  </conditionalFormatting>
  <conditionalFormatting sqref="R303">
    <cfRule type="expression" dxfId="99" priority="100" stopIfTrue="1">
      <formula>希望&lt;&gt;0</formula>
    </cfRule>
  </conditionalFormatting>
  <conditionalFormatting sqref="S303:W303">
    <cfRule type="expression" dxfId="98" priority="99" stopIfTrue="1">
      <formula>AND(R303="○",TRIM(S303)="")</formula>
    </cfRule>
  </conditionalFormatting>
  <conditionalFormatting sqref="R304">
    <cfRule type="expression" dxfId="97" priority="98" stopIfTrue="1">
      <formula>希望&lt;&gt;0</formula>
    </cfRule>
  </conditionalFormatting>
  <conditionalFormatting sqref="S304:W304">
    <cfRule type="expression" dxfId="96" priority="97" stopIfTrue="1">
      <formula>AND(R304="○",TRIM(S304)="")</formula>
    </cfRule>
  </conditionalFormatting>
  <conditionalFormatting sqref="R305">
    <cfRule type="expression" dxfId="95" priority="96" stopIfTrue="1">
      <formula>希望&lt;&gt;0</formula>
    </cfRule>
  </conditionalFormatting>
  <conditionalFormatting sqref="S305:W305">
    <cfRule type="expression" dxfId="94" priority="95" stopIfTrue="1">
      <formula>AND(R305="○",TRIM(S305)="")</formula>
    </cfRule>
  </conditionalFormatting>
  <conditionalFormatting sqref="R306">
    <cfRule type="expression" dxfId="93" priority="94" stopIfTrue="1">
      <formula>希望&lt;&gt;0</formula>
    </cfRule>
  </conditionalFormatting>
  <conditionalFormatting sqref="S306:W306">
    <cfRule type="expression" dxfId="92" priority="93" stopIfTrue="1">
      <formula>AND(R306="○",TRIM(S306)="")</formula>
    </cfRule>
  </conditionalFormatting>
  <conditionalFormatting sqref="R307">
    <cfRule type="expression" dxfId="91" priority="92" stopIfTrue="1">
      <formula>希望&lt;&gt;0</formula>
    </cfRule>
  </conditionalFormatting>
  <conditionalFormatting sqref="S307:W307">
    <cfRule type="expression" dxfId="90" priority="91" stopIfTrue="1">
      <formula>AND(R307="○",TRIM(S307)="")</formula>
    </cfRule>
  </conditionalFormatting>
  <conditionalFormatting sqref="R308">
    <cfRule type="expression" dxfId="89" priority="90" stopIfTrue="1">
      <formula>希望&lt;&gt;0</formula>
    </cfRule>
  </conditionalFormatting>
  <conditionalFormatting sqref="S308:W308">
    <cfRule type="expression" dxfId="88" priority="89" stopIfTrue="1">
      <formula>AND(R308="○",TRIM(S308)="")</formula>
    </cfRule>
  </conditionalFormatting>
  <conditionalFormatting sqref="R309">
    <cfRule type="expression" dxfId="87" priority="88" stopIfTrue="1">
      <formula>希望&lt;&gt;0</formula>
    </cfRule>
  </conditionalFormatting>
  <conditionalFormatting sqref="S309:W309">
    <cfRule type="expression" dxfId="86" priority="87" stopIfTrue="1">
      <formula>AND(R309="○",TRIM(S309)="")</formula>
    </cfRule>
  </conditionalFormatting>
  <conditionalFormatting sqref="R310">
    <cfRule type="expression" dxfId="85" priority="86" stopIfTrue="1">
      <formula>希望&lt;&gt;0</formula>
    </cfRule>
  </conditionalFormatting>
  <conditionalFormatting sqref="S310:W310">
    <cfRule type="expression" dxfId="84" priority="85" stopIfTrue="1">
      <formula>AND(R310="○",TRIM(S310)="")</formula>
    </cfRule>
  </conditionalFormatting>
  <conditionalFormatting sqref="R311">
    <cfRule type="expression" dxfId="83" priority="84" stopIfTrue="1">
      <formula>希望&lt;&gt;0</formula>
    </cfRule>
  </conditionalFormatting>
  <conditionalFormatting sqref="S311:W311">
    <cfRule type="expression" dxfId="82" priority="83" stopIfTrue="1">
      <formula>AND(R311="○",TRIM(S311)="")</formula>
    </cfRule>
  </conditionalFormatting>
  <conditionalFormatting sqref="R312">
    <cfRule type="expression" dxfId="81" priority="82" stopIfTrue="1">
      <formula>希望&lt;&gt;0</formula>
    </cfRule>
  </conditionalFormatting>
  <conditionalFormatting sqref="S312:W312">
    <cfRule type="expression" dxfId="80" priority="81" stopIfTrue="1">
      <formula>AND(R312="○",TRIM(S312)="")</formula>
    </cfRule>
  </conditionalFormatting>
  <conditionalFormatting sqref="R313">
    <cfRule type="expression" dxfId="79" priority="80" stopIfTrue="1">
      <formula>希望&lt;&gt;0</formula>
    </cfRule>
  </conditionalFormatting>
  <conditionalFormatting sqref="S313:W313">
    <cfRule type="expression" dxfId="78" priority="79" stopIfTrue="1">
      <formula>AND(R313="○",TRIM(S313)="")</formula>
    </cfRule>
  </conditionalFormatting>
  <conditionalFormatting sqref="R314">
    <cfRule type="expression" dxfId="77" priority="78" stopIfTrue="1">
      <formula>希望&lt;&gt;0</formula>
    </cfRule>
  </conditionalFormatting>
  <conditionalFormatting sqref="S314:W314">
    <cfRule type="expression" dxfId="76" priority="77" stopIfTrue="1">
      <formula>AND(R314="○",TRIM(S314)="")</formula>
    </cfRule>
  </conditionalFormatting>
  <conditionalFormatting sqref="R315">
    <cfRule type="expression" dxfId="75" priority="76" stopIfTrue="1">
      <formula>希望&lt;&gt;0</formula>
    </cfRule>
  </conditionalFormatting>
  <conditionalFormatting sqref="S315:W315">
    <cfRule type="expression" dxfId="74" priority="75" stopIfTrue="1">
      <formula>AND(R315="○",TRIM(S315)="")</formula>
    </cfRule>
  </conditionalFormatting>
  <conditionalFormatting sqref="R316">
    <cfRule type="expression" dxfId="73" priority="74" stopIfTrue="1">
      <formula>希望&lt;&gt;0</formula>
    </cfRule>
  </conditionalFormatting>
  <conditionalFormatting sqref="S316:W316">
    <cfRule type="expression" dxfId="72" priority="73" stopIfTrue="1">
      <formula>AND(R316="○",TRIM(S316)="")</formula>
    </cfRule>
  </conditionalFormatting>
  <conditionalFormatting sqref="R317">
    <cfRule type="expression" dxfId="71" priority="72" stopIfTrue="1">
      <formula>希望&lt;&gt;0</formula>
    </cfRule>
  </conditionalFormatting>
  <conditionalFormatting sqref="S317:W317">
    <cfRule type="expression" dxfId="70" priority="71" stopIfTrue="1">
      <formula>AND(R317="○",TRIM(S317)="")</formula>
    </cfRule>
  </conditionalFormatting>
  <conditionalFormatting sqref="R318">
    <cfRule type="expression" dxfId="69" priority="70" stopIfTrue="1">
      <formula>希望&lt;&gt;0</formula>
    </cfRule>
  </conditionalFormatting>
  <conditionalFormatting sqref="S318:W318">
    <cfRule type="expression" dxfId="68" priority="69" stopIfTrue="1">
      <formula>AND(R318="○",TRIM(S318)="")</formula>
    </cfRule>
  </conditionalFormatting>
  <conditionalFormatting sqref="R319">
    <cfRule type="expression" dxfId="67" priority="68" stopIfTrue="1">
      <formula>希望&lt;&gt;0</formula>
    </cfRule>
  </conditionalFormatting>
  <conditionalFormatting sqref="S319:W319">
    <cfRule type="expression" dxfId="66" priority="67" stopIfTrue="1">
      <formula>AND(R319="○",TRIM(S319)="")</formula>
    </cfRule>
  </conditionalFormatting>
  <conditionalFormatting sqref="R320">
    <cfRule type="expression" dxfId="65" priority="66" stopIfTrue="1">
      <formula>希望&lt;&gt;0</formula>
    </cfRule>
  </conditionalFormatting>
  <conditionalFormatting sqref="S320:W320">
    <cfRule type="expression" dxfId="64" priority="65" stopIfTrue="1">
      <formula>AND(R320="○",TRIM(S320)="")</formula>
    </cfRule>
  </conditionalFormatting>
  <conditionalFormatting sqref="R321">
    <cfRule type="expression" dxfId="63" priority="64" stopIfTrue="1">
      <formula>希望&lt;&gt;0</formula>
    </cfRule>
  </conditionalFormatting>
  <conditionalFormatting sqref="S321:W321">
    <cfRule type="expression" dxfId="62" priority="63" stopIfTrue="1">
      <formula>AND(R321="○",TRIM(S321)="")</formula>
    </cfRule>
  </conditionalFormatting>
  <conditionalFormatting sqref="R322">
    <cfRule type="expression" dxfId="61" priority="62" stopIfTrue="1">
      <formula>希望&lt;&gt;0</formula>
    </cfRule>
  </conditionalFormatting>
  <conditionalFormatting sqref="S322:W322">
    <cfRule type="expression" dxfId="60" priority="61" stopIfTrue="1">
      <formula>AND(R322="○",TRIM(S322)="")</formula>
    </cfRule>
  </conditionalFormatting>
  <conditionalFormatting sqref="R323">
    <cfRule type="expression" dxfId="59" priority="60" stopIfTrue="1">
      <formula>希望&lt;&gt;0</formula>
    </cfRule>
  </conditionalFormatting>
  <conditionalFormatting sqref="S323:W323">
    <cfRule type="expression" dxfId="58" priority="59" stopIfTrue="1">
      <formula>AND(R323="○",TRIM(S323)="")</formula>
    </cfRule>
  </conditionalFormatting>
  <conditionalFormatting sqref="R324">
    <cfRule type="expression" dxfId="57" priority="58" stopIfTrue="1">
      <formula>希望&lt;&gt;0</formula>
    </cfRule>
  </conditionalFormatting>
  <conditionalFormatting sqref="S324:W324">
    <cfRule type="expression" dxfId="56" priority="57" stopIfTrue="1">
      <formula>AND(R324="○",TRIM(S324)="")</formula>
    </cfRule>
  </conditionalFormatting>
  <conditionalFormatting sqref="R325">
    <cfRule type="expression" dxfId="55" priority="56" stopIfTrue="1">
      <formula>希望&lt;&gt;0</formula>
    </cfRule>
  </conditionalFormatting>
  <conditionalFormatting sqref="S325:W325">
    <cfRule type="expression" dxfId="54" priority="55" stopIfTrue="1">
      <formula>AND(R325="○",TRIM(S325)="")</formula>
    </cfRule>
  </conditionalFormatting>
  <conditionalFormatting sqref="R326">
    <cfRule type="expression" dxfId="53" priority="54" stopIfTrue="1">
      <formula>希望&lt;&gt;0</formula>
    </cfRule>
  </conditionalFormatting>
  <conditionalFormatting sqref="S326:W326">
    <cfRule type="expression" dxfId="52" priority="53" stopIfTrue="1">
      <formula>AND(R326="○",TRIM(S326)="")</formula>
    </cfRule>
  </conditionalFormatting>
  <conditionalFormatting sqref="R327">
    <cfRule type="expression" dxfId="51" priority="52" stopIfTrue="1">
      <formula>希望&lt;&gt;0</formula>
    </cfRule>
  </conditionalFormatting>
  <conditionalFormatting sqref="S327:W327">
    <cfRule type="expression" dxfId="50" priority="51" stopIfTrue="1">
      <formula>AND(R327="○",TRIM(S327)="")</formula>
    </cfRule>
  </conditionalFormatting>
  <conditionalFormatting sqref="R328">
    <cfRule type="expression" dxfId="49" priority="50" stopIfTrue="1">
      <formula>希望&lt;&gt;0</formula>
    </cfRule>
  </conditionalFormatting>
  <conditionalFormatting sqref="S328:W328">
    <cfRule type="expression" dxfId="48" priority="49" stopIfTrue="1">
      <formula>AND(R328="○",TRIM(S328)="")</formula>
    </cfRule>
  </conditionalFormatting>
  <conditionalFormatting sqref="R329">
    <cfRule type="expression" dxfId="47" priority="48" stopIfTrue="1">
      <formula>希望&lt;&gt;0</formula>
    </cfRule>
  </conditionalFormatting>
  <conditionalFormatting sqref="S329:W329">
    <cfRule type="expression" dxfId="46" priority="47" stopIfTrue="1">
      <formula>AND(R329="○",TRIM(S329)="")</formula>
    </cfRule>
  </conditionalFormatting>
  <conditionalFormatting sqref="R330">
    <cfRule type="expression" dxfId="45" priority="46" stopIfTrue="1">
      <formula>希望&lt;&gt;0</formula>
    </cfRule>
  </conditionalFormatting>
  <conditionalFormatting sqref="S330:W330">
    <cfRule type="expression" dxfId="44" priority="45" stopIfTrue="1">
      <formula>AND(R330="○",TRIM(S330)="")</formula>
    </cfRule>
  </conditionalFormatting>
  <conditionalFormatting sqref="R331">
    <cfRule type="expression" dxfId="43" priority="44" stopIfTrue="1">
      <formula>希望&lt;&gt;0</formula>
    </cfRule>
  </conditionalFormatting>
  <conditionalFormatting sqref="S331:W331">
    <cfRule type="expression" dxfId="42" priority="43" stopIfTrue="1">
      <formula>AND(R331="○",TRIM(S331)="")</formula>
    </cfRule>
  </conditionalFormatting>
  <conditionalFormatting sqref="R332">
    <cfRule type="expression" dxfId="41" priority="42" stopIfTrue="1">
      <formula>希望&lt;&gt;0</formula>
    </cfRule>
  </conditionalFormatting>
  <conditionalFormatting sqref="S332:W332">
    <cfRule type="expression" dxfId="40" priority="41" stopIfTrue="1">
      <formula>AND(R332="○",TRIM(S332)="")</formula>
    </cfRule>
  </conditionalFormatting>
  <conditionalFormatting sqref="R333">
    <cfRule type="expression" dxfId="39" priority="40" stopIfTrue="1">
      <formula>希望&lt;&gt;0</formula>
    </cfRule>
  </conditionalFormatting>
  <conditionalFormatting sqref="S333:W333">
    <cfRule type="expression" dxfId="38" priority="39" stopIfTrue="1">
      <formula>AND(R333="○",TRIM(S333)="")</formula>
    </cfRule>
  </conditionalFormatting>
  <conditionalFormatting sqref="R334">
    <cfRule type="expression" dxfId="37" priority="38" stopIfTrue="1">
      <formula>希望&lt;&gt;0</formula>
    </cfRule>
  </conditionalFormatting>
  <conditionalFormatting sqref="S334:W334">
    <cfRule type="expression" dxfId="36" priority="37" stopIfTrue="1">
      <formula>AND(R334="○",TRIM(S334)="")</formula>
    </cfRule>
  </conditionalFormatting>
  <conditionalFormatting sqref="R335">
    <cfRule type="expression" dxfId="35" priority="36" stopIfTrue="1">
      <formula>希望&lt;&gt;0</formula>
    </cfRule>
  </conditionalFormatting>
  <conditionalFormatting sqref="S335:W335">
    <cfRule type="expression" dxfId="34" priority="35" stopIfTrue="1">
      <formula>AND(R335="○",TRIM(S335)="")</formula>
    </cfRule>
  </conditionalFormatting>
  <conditionalFormatting sqref="R336">
    <cfRule type="expression" dxfId="33" priority="34" stopIfTrue="1">
      <formula>希望&lt;&gt;0</formula>
    </cfRule>
  </conditionalFormatting>
  <conditionalFormatting sqref="S336:W336">
    <cfRule type="expression" dxfId="32" priority="33" stopIfTrue="1">
      <formula>AND(R336="○",TRIM(S336)="")</formula>
    </cfRule>
  </conditionalFormatting>
  <conditionalFormatting sqref="R337">
    <cfRule type="expression" dxfId="31" priority="32" stopIfTrue="1">
      <formula>希望&lt;&gt;0</formula>
    </cfRule>
  </conditionalFormatting>
  <conditionalFormatting sqref="S337:W337">
    <cfRule type="expression" dxfId="30" priority="31" stopIfTrue="1">
      <formula>AND(R337="○",TRIM(S337)="")</formula>
    </cfRule>
  </conditionalFormatting>
  <conditionalFormatting sqref="R338">
    <cfRule type="expression" dxfId="29" priority="30" stopIfTrue="1">
      <formula>希望&lt;&gt;0</formula>
    </cfRule>
  </conditionalFormatting>
  <conditionalFormatting sqref="S338:W338">
    <cfRule type="expression" dxfId="28" priority="29" stopIfTrue="1">
      <formula>AND(R338="○",TRIM(S338)="")</formula>
    </cfRule>
  </conditionalFormatting>
  <conditionalFormatting sqref="R339">
    <cfRule type="expression" dxfId="27" priority="28" stopIfTrue="1">
      <formula>希望&lt;&gt;0</formula>
    </cfRule>
  </conditionalFormatting>
  <conditionalFormatting sqref="S339:W339">
    <cfRule type="expression" dxfId="26" priority="27" stopIfTrue="1">
      <formula>AND(R339="○",TRIM(S339)="")</formula>
    </cfRule>
  </conditionalFormatting>
  <conditionalFormatting sqref="R340">
    <cfRule type="expression" dxfId="25" priority="26" stopIfTrue="1">
      <formula>希望&lt;&gt;0</formula>
    </cfRule>
  </conditionalFormatting>
  <conditionalFormatting sqref="S340:W340">
    <cfRule type="expression" dxfId="24" priority="25" stopIfTrue="1">
      <formula>AND(R340="○",TRIM(S340)="")</formula>
    </cfRule>
  </conditionalFormatting>
  <conditionalFormatting sqref="R341">
    <cfRule type="expression" dxfId="23" priority="24" stopIfTrue="1">
      <formula>希望&lt;&gt;0</formula>
    </cfRule>
  </conditionalFormatting>
  <conditionalFormatting sqref="S341:W341">
    <cfRule type="expression" dxfId="22" priority="23" stopIfTrue="1">
      <formula>AND(R341="○",TRIM(S341)="")</formula>
    </cfRule>
  </conditionalFormatting>
  <conditionalFormatting sqref="R342">
    <cfRule type="expression" dxfId="21" priority="22" stopIfTrue="1">
      <formula>希望&lt;&gt;0</formula>
    </cfRule>
  </conditionalFormatting>
  <conditionalFormatting sqref="S342:W342">
    <cfRule type="expression" dxfId="20" priority="21" stopIfTrue="1">
      <formula>AND(R342="○",TRIM(S342)="")</formula>
    </cfRule>
  </conditionalFormatting>
  <conditionalFormatting sqref="R343">
    <cfRule type="expression" dxfId="19" priority="20" stopIfTrue="1">
      <formula>希望&lt;&gt;0</formula>
    </cfRule>
  </conditionalFormatting>
  <conditionalFormatting sqref="S343:W343">
    <cfRule type="expression" dxfId="18" priority="19" stopIfTrue="1">
      <formula>AND(R343="○",TRIM(S343)="")</formula>
    </cfRule>
  </conditionalFormatting>
  <conditionalFormatting sqref="R344">
    <cfRule type="expression" dxfId="17" priority="18" stopIfTrue="1">
      <formula>希望&lt;&gt;0</formula>
    </cfRule>
  </conditionalFormatting>
  <conditionalFormatting sqref="S344:W344">
    <cfRule type="expression" dxfId="16" priority="17" stopIfTrue="1">
      <formula>AND(R344="○",TRIM(S344)="")</formula>
    </cfRule>
  </conditionalFormatting>
  <conditionalFormatting sqref="R345">
    <cfRule type="expression" dxfId="15" priority="16" stopIfTrue="1">
      <formula>希望&lt;&gt;0</formula>
    </cfRule>
  </conditionalFormatting>
  <conditionalFormatting sqref="S345:W345">
    <cfRule type="expression" dxfId="14" priority="15" stopIfTrue="1">
      <formula>AND(R345="○",TRIM(S345)="")</formula>
    </cfRule>
  </conditionalFormatting>
  <conditionalFormatting sqref="R346">
    <cfRule type="expression" dxfId="13" priority="14" stopIfTrue="1">
      <formula>希望&lt;&gt;0</formula>
    </cfRule>
  </conditionalFormatting>
  <conditionalFormatting sqref="S346:W346">
    <cfRule type="expression" dxfId="12" priority="13" stopIfTrue="1">
      <formula>AND(R346="○",TRIM(S346)="")</formula>
    </cfRule>
  </conditionalFormatting>
  <conditionalFormatting sqref="R347">
    <cfRule type="expression" dxfId="11" priority="12" stopIfTrue="1">
      <formula>希望&lt;&gt;0</formula>
    </cfRule>
  </conditionalFormatting>
  <conditionalFormatting sqref="S347:W347">
    <cfRule type="expression" dxfId="10" priority="11" stopIfTrue="1">
      <formula>AND(R347="○",TRIM(S347)="")</formula>
    </cfRule>
  </conditionalFormatting>
  <conditionalFormatting sqref="R348">
    <cfRule type="expression" dxfId="9" priority="10" stopIfTrue="1">
      <formula>希望&lt;&gt;0</formula>
    </cfRule>
  </conditionalFormatting>
  <conditionalFormatting sqref="S348:W348">
    <cfRule type="expression" dxfId="8" priority="9" stopIfTrue="1">
      <formula>AND(R348="○",TRIM(S348)="")</formula>
    </cfRule>
  </conditionalFormatting>
  <conditionalFormatting sqref="R349">
    <cfRule type="expression" dxfId="7" priority="8" stopIfTrue="1">
      <formula>希望&lt;&gt;0</formula>
    </cfRule>
  </conditionalFormatting>
  <conditionalFormatting sqref="S349:W349">
    <cfRule type="expression" dxfId="6" priority="7" stopIfTrue="1">
      <formula>AND(R349="○",TRIM(S349)="")</formula>
    </cfRule>
  </conditionalFormatting>
  <conditionalFormatting sqref="R350">
    <cfRule type="expression" dxfId="5" priority="6" stopIfTrue="1">
      <formula>希望&lt;&gt;0</formula>
    </cfRule>
  </conditionalFormatting>
  <conditionalFormatting sqref="S350:W350">
    <cfRule type="expression" dxfId="4" priority="5" stopIfTrue="1">
      <formula>AND(R350="○",TRIM(S350)="")</formula>
    </cfRule>
  </conditionalFormatting>
  <conditionalFormatting sqref="R351">
    <cfRule type="expression" dxfId="3" priority="4" stopIfTrue="1">
      <formula>希望&lt;&gt;0</formula>
    </cfRule>
  </conditionalFormatting>
  <conditionalFormatting sqref="S351:W351">
    <cfRule type="expression" dxfId="2" priority="3" stopIfTrue="1">
      <formula>AND(R351="○",TRIM(S351)="")</formula>
    </cfRule>
  </conditionalFormatting>
  <conditionalFormatting sqref="R352">
    <cfRule type="expression" dxfId="1" priority="2" stopIfTrue="1">
      <formula>希望&lt;&gt;0</formula>
    </cfRule>
  </conditionalFormatting>
  <conditionalFormatting sqref="S352:W352">
    <cfRule type="expression" dxfId="0" priority="1" stopIfTrue="1">
      <formula>AND(R352="○",TRIM(S352)="")</formula>
    </cfRule>
  </conditionalFormatting>
  <dataValidations count="470">
    <dataValidation type="whole" imeMode="halfAlpha" allowBlank="1" showInputMessage="1" showErrorMessage="1" error="7桁の数字を入力してください" sqref="I20:M20" xr:uid="{3F8B1E2A-F39F-4E7E-B324-B712C1F1BBAA}">
      <formula1>0</formula1>
      <formula2>9999999</formula2>
    </dataValidation>
    <dataValidation errorStyle="warning" imeMode="hiragana" allowBlank="1" showInputMessage="1" showErrorMessage="1" sqref="I22:Y22" xr:uid="{E136B4DD-F2F5-4988-A37A-22A2B638C9FC}"/>
    <dataValidation errorStyle="warning" imeMode="fullKatakana" allowBlank="1" showInputMessage="1" showErrorMessage="1" sqref="I24:Y24" xr:uid="{7307023A-D299-4D37-ACA5-69069680319D}"/>
    <dataValidation errorStyle="warning" imeMode="hiragana" allowBlank="1" showInputMessage="1" showErrorMessage="1" sqref="I26:Y26" xr:uid="{3D524742-EE5A-4830-B02F-678D654FD42F}"/>
    <dataValidation errorStyle="warning" imeMode="hiragana" allowBlank="1" showInputMessage="1" showErrorMessage="1" sqref="I28:Y28" xr:uid="{0317640E-EF59-4373-95B9-FC2AF9282079}"/>
    <dataValidation errorStyle="warning" imeMode="fullKatakana" allowBlank="1" showInputMessage="1" showErrorMessage="1" sqref="I30:Y30" xr:uid="{825712A5-F9D7-49D8-859F-65DBF2A28BA2}"/>
    <dataValidation errorStyle="warning" imeMode="hiragana" allowBlank="1" showInputMessage="1" showErrorMessage="1" sqref="I32:Y32" xr:uid="{BBFA265E-7DA4-4891-9D29-596E9A44E281}"/>
    <dataValidation errorStyle="warning" imeMode="halfAlpha" allowBlank="1" showInputMessage="1" showErrorMessage="1" sqref="I34:M34" xr:uid="{0268F613-653C-4BA8-A7F5-B2C3BDC3C778}"/>
    <dataValidation errorStyle="warning" imeMode="halfAlpha" allowBlank="1" showInputMessage="1" showErrorMessage="1" sqref="P34" xr:uid="{BF1889C1-15A0-498A-8C9E-838DDAEA3F08}"/>
    <dataValidation errorStyle="warning" imeMode="halfAlpha" allowBlank="1" showInputMessage="1" showErrorMessage="1" sqref="I36:M36" xr:uid="{77623E2E-3A39-4DA3-AC29-0844E78DDAFE}"/>
    <dataValidation errorStyle="warning" imeMode="halfAlpha" allowBlank="1" showInputMessage="1" showErrorMessage="1" sqref="I38:Y38" xr:uid="{15C30DB3-1AB7-4B23-988D-79520F547EB3}"/>
    <dataValidation type="list" imeMode="halfAlpha" allowBlank="1" showInputMessage="1" showErrorMessage="1" error="リストから選択してください" sqref="I40:M40" xr:uid="{AA84133F-3A88-4297-A918-1ACBE883CBB9}">
      <formula1>"一致する,一致しない"</formula1>
    </dataValidation>
    <dataValidation type="list" imeMode="halfAlpha" allowBlank="1" showInputMessage="1" showErrorMessage="1" error="リストから選択してください" sqref="I63:M63" xr:uid="{2AB5CB43-02E0-4286-AEBF-30427A67965D}">
      <formula1>"しない,する"</formula1>
    </dataValidation>
    <dataValidation type="whole" imeMode="halfAlpha" allowBlank="1" showInputMessage="1" showErrorMessage="1" error="7桁の数字を入力してください" sqref="I69:M69" xr:uid="{6588A746-1A0A-402F-A6BA-4FC173586D0D}">
      <formula1>0</formula1>
      <formula2>9999999</formula2>
    </dataValidation>
    <dataValidation errorStyle="warning" imeMode="hiragana" allowBlank="1" showInputMessage="1" showErrorMessage="1" sqref="I71:Y71" xr:uid="{F366238E-791C-4C1E-A91E-795D220336FE}"/>
    <dataValidation errorStyle="warning" imeMode="fullKatakana" allowBlank="1" showInputMessage="1" showErrorMessage="1" sqref="I73:Y73" xr:uid="{C036B6F5-E231-43B3-9861-AADD12A16F41}"/>
    <dataValidation errorStyle="warning" imeMode="hiragana" allowBlank="1" showInputMessage="1" showErrorMessage="1" sqref="I75:Y75" xr:uid="{41270620-1D4B-4FBA-BC03-1364C5AC83CA}"/>
    <dataValidation errorStyle="warning" imeMode="hiragana" allowBlank="1" showInputMessage="1" showErrorMessage="1" sqref="I77:Y77" xr:uid="{8E235C8C-7919-4BE8-BE29-FE3112F9C73E}"/>
    <dataValidation errorStyle="warning" imeMode="fullKatakana" allowBlank="1" showInputMessage="1" showErrorMessage="1" sqref="I79:Y79" xr:uid="{F24D7003-5B09-4583-80B2-E97DB8EE77D6}"/>
    <dataValidation errorStyle="warning" imeMode="hiragana" allowBlank="1" showInputMessage="1" showErrorMessage="1" sqref="I81:Y81" xr:uid="{C3B2DD70-D301-491D-AAE1-F05566110F0A}"/>
    <dataValidation errorStyle="warning" imeMode="halfAlpha" allowBlank="1" showInputMessage="1" showErrorMessage="1" sqref="I83:M83" xr:uid="{8EDE2526-DEF1-4BC9-B46A-A48A76154410}"/>
    <dataValidation errorStyle="warning" imeMode="halfAlpha" allowBlank="1" showInputMessage="1" showErrorMessage="1" sqref="P83" xr:uid="{04CEDC72-A8A4-4960-8A65-448F62C2FF6D}"/>
    <dataValidation errorStyle="warning" imeMode="halfAlpha" allowBlank="1" showInputMessage="1" showErrorMessage="1" sqref="I85:M85" xr:uid="{A4D7A1A6-6259-4545-9273-16EA3DAEFBCF}"/>
    <dataValidation errorStyle="warning" imeMode="halfAlpha" allowBlank="1" showInputMessage="1" showErrorMessage="1" sqref="I87:Y87" xr:uid="{484E1DCB-40EB-438B-8F06-330351067A0C}"/>
    <dataValidation errorStyle="warning" imeMode="hiragana" allowBlank="1" showInputMessage="1" showErrorMessage="1" sqref="I112:Y112" xr:uid="{64861731-EB45-418B-BFFD-63F3F539EFB2}"/>
    <dataValidation errorStyle="warning" imeMode="fullKatakana" allowBlank="1" showInputMessage="1" showErrorMessage="1" sqref="I114:Y114" xr:uid="{FDC56CB6-1D60-41D0-91BF-8DFF25C4EDFF}"/>
    <dataValidation errorStyle="warning" imeMode="hiragana" allowBlank="1" showInputMessage="1" showErrorMessage="1" sqref="I116:Y116" xr:uid="{D448279D-82ED-450A-9F05-01CBA0F4AA44}"/>
    <dataValidation type="whole" imeMode="halfAlpha" allowBlank="1" showInputMessage="1" showErrorMessage="1" error="7桁の数字を入力してください" sqref="I118:M118" xr:uid="{B232C203-B8A6-4FA7-87AE-8F2469C91946}">
      <formula1>0</formula1>
      <formula2>9999999</formula2>
    </dataValidation>
    <dataValidation errorStyle="warning" imeMode="hiragana" allowBlank="1" showInputMessage="1" showErrorMessage="1" sqref="I120:Y120" xr:uid="{C710CF4C-6A58-44E2-B05C-FC102AE547EB}"/>
    <dataValidation errorStyle="warning" imeMode="halfAlpha" allowBlank="1" showInputMessage="1" showErrorMessage="1" sqref="I122:M122" xr:uid="{2746DFDB-B052-4BA7-86F8-1FDA0565F785}"/>
    <dataValidation errorStyle="warning" imeMode="halfAlpha" allowBlank="1" showInputMessage="1" showErrorMessage="1" sqref="P122" xr:uid="{6BA52A37-28D3-49C1-9EDA-80430EB286E6}"/>
    <dataValidation errorStyle="warning" imeMode="halfAlpha" allowBlank="1" showInputMessage="1" showErrorMessage="1" sqref="I124:M124" xr:uid="{5FF0E4EB-DAA1-4574-8D19-18D5BC7C3FFD}"/>
    <dataValidation errorStyle="warning" imeMode="halfAlpha" allowBlank="1" showInputMessage="1" showErrorMessage="1" sqref="I126:Y126" xr:uid="{266E9579-8254-4B20-8EDC-8835735A60D8}"/>
    <dataValidation type="list" imeMode="halfAlpha" allowBlank="1" showInputMessage="1" showErrorMessage="1" error="リストから選択してください" sqref="I153:M153" xr:uid="{564B922D-529E-4295-91A1-7666301E5031}">
      <formula1>"しない,する"</formula1>
    </dataValidation>
    <dataValidation errorStyle="warning" imeMode="fullKatakana" allowBlank="1" showInputMessage="1" showErrorMessage="1" sqref="I155:Y155" xr:uid="{964D7C26-1655-4DDD-98C4-971AC7A56894}"/>
    <dataValidation errorStyle="warning" imeMode="hiragana" allowBlank="1" showInputMessage="1" showErrorMessage="1" sqref="I157:Y157" xr:uid="{940A001B-1F19-4DE4-B04D-7D69B6B57A80}"/>
    <dataValidation errorStyle="warning" imeMode="halfAlpha" allowBlank="1" showInputMessage="1" showErrorMessage="1" sqref="I159:M159" xr:uid="{760E8D17-E55F-4803-A194-78A8715BEDE4}"/>
    <dataValidation type="whole" imeMode="halfAlpha" allowBlank="1" showInputMessage="1" showErrorMessage="1" error="7桁の数字を入力してください" sqref="I161:M161" xr:uid="{C7D1BAD6-7EAC-48E8-9716-047AAE9E5F3B}">
      <formula1>0</formula1>
      <formula2>9999999</formula2>
    </dataValidation>
    <dataValidation errorStyle="warning" imeMode="hiragana" allowBlank="1" showInputMessage="1" showErrorMessage="1" sqref="I163:Y163" xr:uid="{1281D710-5C77-483E-9169-977DDADB35F7}"/>
    <dataValidation errorStyle="warning" imeMode="halfAlpha" allowBlank="1" showInputMessage="1" showErrorMessage="1" sqref="I165:M165" xr:uid="{ECE3D574-898D-4679-A8BD-45AF807BD379}"/>
    <dataValidation errorStyle="warning" imeMode="halfAlpha" allowBlank="1" showInputMessage="1" showErrorMessage="1" sqref="I167:M167" xr:uid="{CE7E9F86-9465-4792-B408-7AE687E658E9}"/>
    <dataValidation errorStyle="warning" imeMode="halfAlpha" allowBlank="1" showInputMessage="1" showErrorMessage="1" sqref="I169:Y169" xr:uid="{680B9559-80EE-4CF2-BA67-B610D42EDFC9}"/>
    <dataValidation type="date" imeMode="halfAlpha" allowBlank="1" showInputMessage="1" showErrorMessage="1" error="有効な日付を入力してください" sqref="I184:M184" xr:uid="{B9625C24-AFB4-4628-AC37-8E527B4BFC59}">
      <formula1>92</formula1>
      <formula2>73415</formula2>
    </dataValidation>
    <dataValidation type="whole" imeMode="halfAlpha" allowBlank="1" showInputMessage="1" showErrorMessage="1" error="有効な数字を入力してください" sqref="I186:M186" xr:uid="{371A1D72-42CF-484D-A980-4A9FF2C5D666}">
      <formula1>0</formula1>
      <formula2>9999999999</formula2>
    </dataValidation>
    <dataValidation type="whole" imeMode="halfAlpha" allowBlank="1" showInputMessage="1" showErrorMessage="1" error="有効な数字を入力してください。10兆円以上になる場合は、9,999,999,999と入力してください" sqref="I188:M188" xr:uid="{B8575389-046C-4BC2-9C72-E3504BED4A62}">
      <formula1>-9999999999</formula1>
      <formula2>9999999999</formula2>
    </dataValidation>
    <dataValidation type="list" imeMode="halfAlpha" allowBlank="1" showInputMessage="1" showErrorMessage="1" error="リストから選択してください" sqref="I191:M191" xr:uid="{595E1978-A7D0-4CB7-ABA6-6F516A0ABC0A}">
      <formula1>"有,無"</formula1>
    </dataValidation>
    <dataValidation errorStyle="warning" imeMode="hiragana" allowBlank="1" showInputMessage="1" showErrorMessage="1" sqref="I193:Y193" xr:uid="{5214DD2F-830D-457A-890B-95558253A4D0}"/>
    <dataValidation type="list" imeMode="halfAlpha" allowBlank="1" showInputMessage="1" showErrorMessage="1" error="リストから選択してください" sqref="R212" xr:uid="{22C263A4-4A5E-4E50-A224-60E24EC0A21F}">
      <formula1>"○,　"</formula1>
    </dataValidation>
    <dataValidation errorStyle="warning" imeMode="hiragana" allowBlank="1" showInputMessage="1" showErrorMessage="1" sqref="S212:W212" xr:uid="{0803E76C-C238-4E67-AC81-9119335ECB0A}"/>
    <dataValidation errorStyle="warning" imeMode="hiragana" allowBlank="1" showInputMessage="1" showErrorMessage="1" sqref="X212:Y212" xr:uid="{4F0CE0E2-19D2-4639-B560-BC1C93DC039D}"/>
    <dataValidation type="list" imeMode="halfAlpha" allowBlank="1" showInputMessage="1" showErrorMessage="1" error="リストから選択してください" sqref="R213" xr:uid="{B55413B2-F414-42B9-A4DE-75290BFA19CB}">
      <formula1>"○,　"</formula1>
    </dataValidation>
    <dataValidation errorStyle="warning" imeMode="hiragana" allowBlank="1" showInputMessage="1" showErrorMessage="1" sqref="S213:W213" xr:uid="{256ABF8B-40E4-4640-B5E4-40C200E8AE6D}"/>
    <dataValidation errorStyle="warning" imeMode="hiragana" allowBlank="1" showInputMessage="1" showErrorMessage="1" sqref="X213:Y213" xr:uid="{04B8FE1B-D9F9-4374-8DF9-5556935D8FEC}"/>
    <dataValidation type="list" imeMode="halfAlpha" allowBlank="1" showInputMessage="1" showErrorMessage="1" error="リストから選択してください" sqref="R214" xr:uid="{F768616D-DF94-4AD2-B9EA-51137CB00BFB}">
      <formula1>"○,　"</formula1>
    </dataValidation>
    <dataValidation errorStyle="warning" imeMode="hiragana" allowBlank="1" showInputMessage="1" showErrorMessage="1" sqref="S214:W214" xr:uid="{0B0B414D-4D90-43EB-B987-C531D0D9F902}"/>
    <dataValidation errorStyle="warning" imeMode="hiragana" allowBlank="1" showInputMessage="1" showErrorMessage="1" sqref="X214:Y214" xr:uid="{58AD8C4E-DBE9-486C-B83C-61BFACC81F96}"/>
    <dataValidation type="list" imeMode="halfAlpha" allowBlank="1" showInputMessage="1" showErrorMessage="1" error="リストから選択してください" sqref="R215" xr:uid="{63862EC5-BE3D-4AC0-9DEE-BE541192A921}">
      <formula1>"○,　"</formula1>
    </dataValidation>
    <dataValidation errorStyle="warning" imeMode="hiragana" allowBlank="1" showInputMessage="1" showErrorMessage="1" sqref="S215:W215" xr:uid="{8E1694F2-E11C-4DF0-ADBC-26B5C5AC5FF2}"/>
    <dataValidation errorStyle="warning" imeMode="hiragana" allowBlank="1" showInputMessage="1" showErrorMessage="1" sqref="X215:Y215" xr:uid="{A0BE45C3-C626-4AFE-87DC-356EBDC41765}"/>
    <dataValidation type="list" imeMode="halfAlpha" allowBlank="1" showInputMessage="1" showErrorMessage="1" error="リストから選択してください" sqref="R216" xr:uid="{EF5BB1C9-E747-4EEC-A082-90940ACB9277}">
      <formula1>"○,　"</formula1>
    </dataValidation>
    <dataValidation errorStyle="warning" imeMode="hiragana" allowBlank="1" showInputMessage="1" showErrorMessage="1" sqref="S216:W216" xr:uid="{DA6E2B2B-AD7C-4BF4-AC33-61AAEC14C7F4}"/>
    <dataValidation errorStyle="warning" imeMode="hiragana" allowBlank="1" showInputMessage="1" showErrorMessage="1" sqref="X216:Y216" xr:uid="{29F83AE3-AEF9-4A2E-AE83-876B1901183E}"/>
    <dataValidation type="list" imeMode="halfAlpha" allowBlank="1" showInputMessage="1" showErrorMessage="1" error="リストから選択してください" sqref="R217" xr:uid="{FFD19CA7-7CDB-40A1-A734-619B22D54B66}">
      <formula1>"○,　"</formula1>
    </dataValidation>
    <dataValidation errorStyle="warning" imeMode="hiragana" allowBlank="1" showInputMessage="1" showErrorMessage="1" sqref="S217:W217" xr:uid="{33983B60-DE95-4A2F-A62F-878806DB1F7E}"/>
    <dataValidation errorStyle="warning" imeMode="hiragana" allowBlank="1" showInputMessage="1" showErrorMessage="1" sqref="X217:Y217" xr:uid="{11161881-B568-4D4B-95B3-F3016361883B}"/>
    <dataValidation type="list" imeMode="halfAlpha" allowBlank="1" showInputMessage="1" showErrorMessage="1" error="リストから選択してください" sqref="R218" xr:uid="{522E7231-D5FD-44EC-84CB-30A1FCB7CA72}">
      <formula1>"○,　"</formula1>
    </dataValidation>
    <dataValidation errorStyle="warning" imeMode="hiragana" allowBlank="1" showInputMessage="1" showErrorMessage="1" sqref="S218:W218" xr:uid="{D2CEEFAC-25BC-4957-BE6A-0471FC16DE07}"/>
    <dataValidation errorStyle="warning" imeMode="hiragana" allowBlank="1" showInputMessage="1" showErrorMessage="1" sqref="X218:Y218" xr:uid="{B8CB4241-61A0-4B0E-9FAE-20C50D2AC58A}"/>
    <dataValidation type="list" imeMode="halfAlpha" allowBlank="1" showInputMessage="1" showErrorMessage="1" error="リストから選択してください" sqref="R219" xr:uid="{EF4D25DD-4F33-4DCC-B677-EB94F9B33CC1}">
      <formula1>"○,　"</formula1>
    </dataValidation>
    <dataValidation errorStyle="warning" imeMode="hiragana" allowBlank="1" showInputMessage="1" showErrorMessage="1" sqref="S219:W219" xr:uid="{33380E32-A439-4002-84C8-5CBE0DCCE1B5}"/>
    <dataValidation errorStyle="warning" imeMode="hiragana" allowBlank="1" showInputMessage="1" showErrorMessage="1" sqref="X219:Y219" xr:uid="{08A6CA55-728C-472F-9405-12647A12DE24}"/>
    <dataValidation type="list" imeMode="halfAlpha" allowBlank="1" showInputMessage="1" showErrorMessage="1" error="リストから選択してください" sqref="R220" xr:uid="{72F20B8F-9534-463C-B72D-220FA01172C5}">
      <formula1>"○,　"</formula1>
    </dataValidation>
    <dataValidation errorStyle="warning" imeMode="hiragana" allowBlank="1" showInputMessage="1" showErrorMessage="1" sqref="S220:W220" xr:uid="{39ED10CC-E9E4-416E-801D-5C32836A996F}"/>
    <dataValidation errorStyle="warning" imeMode="hiragana" allowBlank="1" showInputMessage="1" showErrorMessage="1" sqref="X220:Y220" xr:uid="{F7503264-EA39-4E16-89EA-44F4D519F7C3}"/>
    <dataValidation type="list" imeMode="halfAlpha" allowBlank="1" showInputMessage="1" showErrorMessage="1" error="リストから選択してください" sqref="R221" xr:uid="{36E4D23A-CBFD-4A6A-A532-9A261F496BF6}">
      <formula1>"○,　"</formula1>
    </dataValidation>
    <dataValidation errorStyle="warning" imeMode="hiragana" allowBlank="1" showInputMessage="1" showErrorMessage="1" sqref="S221:W221" xr:uid="{334A55FE-984E-45A0-9E96-E776961A73E2}"/>
    <dataValidation errorStyle="warning" imeMode="hiragana" allowBlank="1" showInputMessage="1" showErrorMessage="1" sqref="X221:Y221" xr:uid="{1FE1324D-65D6-444F-940E-3AD95D4F9F5C}"/>
    <dataValidation type="list" imeMode="halfAlpha" allowBlank="1" showInputMessage="1" showErrorMessage="1" error="リストから選択してください" sqref="R222" xr:uid="{8E5C21D3-BC4E-4944-B4A8-BFD4EDE1CAC3}">
      <formula1>"○,　"</formula1>
    </dataValidation>
    <dataValidation errorStyle="warning" imeMode="hiragana" allowBlank="1" showInputMessage="1" showErrorMessage="1" sqref="S222:W222" xr:uid="{AC5C7E1A-50DC-4C61-A985-E7E548F6BA14}"/>
    <dataValidation errorStyle="warning" imeMode="hiragana" allowBlank="1" showInputMessage="1" showErrorMessage="1" sqref="X222:Y222" xr:uid="{52A6BA9A-C044-4402-AA92-3F241EDDC7F3}"/>
    <dataValidation type="list" imeMode="halfAlpha" allowBlank="1" showInputMessage="1" showErrorMessage="1" error="リストから選択してください" sqref="R223" xr:uid="{7611F0B5-1778-4013-AFC0-F492D196F2AA}">
      <formula1>"○,　"</formula1>
    </dataValidation>
    <dataValidation errorStyle="warning" imeMode="hiragana" allowBlank="1" showInputMessage="1" showErrorMessage="1" sqref="S223:W223" xr:uid="{34D5A50C-7773-4479-AD22-4025A37AA33E}"/>
    <dataValidation errorStyle="warning" imeMode="hiragana" allowBlank="1" showInputMessage="1" showErrorMessage="1" sqref="X223:Y223" xr:uid="{AD655D70-3974-4BCB-9150-CD74959C263E}"/>
    <dataValidation type="list" imeMode="halfAlpha" allowBlank="1" showInputMessage="1" showErrorMessage="1" error="リストから選択してください" sqref="R224" xr:uid="{614B0A8C-EB98-4DD2-928D-C2EF36B4DE24}">
      <formula1>"○,　"</formula1>
    </dataValidation>
    <dataValidation errorStyle="warning" imeMode="hiragana" allowBlank="1" showInputMessage="1" showErrorMessage="1" sqref="S224:W224" xr:uid="{21FC09AC-4548-4822-BF1B-313BA90C529C}"/>
    <dataValidation errorStyle="warning" imeMode="hiragana" allowBlank="1" showInputMessage="1" showErrorMessage="1" sqref="X224:Y224" xr:uid="{A7E377AF-F3F0-41A4-ACA0-9D258D09A4F8}"/>
    <dataValidation type="list" imeMode="halfAlpha" allowBlank="1" showInputMessage="1" showErrorMessage="1" error="リストから選択してください" sqref="R225" xr:uid="{C630529E-2B34-4F85-BF91-BADD5DA35773}">
      <formula1>"○,　"</formula1>
    </dataValidation>
    <dataValidation errorStyle="warning" imeMode="hiragana" allowBlank="1" showInputMessage="1" showErrorMessage="1" sqref="S225:W225" xr:uid="{58A4E158-F8CD-429D-91EF-B0310F727942}"/>
    <dataValidation errorStyle="warning" imeMode="hiragana" allowBlank="1" showInputMessage="1" showErrorMessage="1" sqref="X225:Y225" xr:uid="{15BCC60B-AED5-4893-99F2-1CAA4ED379DE}"/>
    <dataValidation type="list" imeMode="halfAlpha" allowBlank="1" showInputMessage="1" showErrorMessage="1" error="リストから選択してください" sqref="R226" xr:uid="{D14BB84C-3A4F-4BE6-94D0-E2E3329D2A09}">
      <formula1>"○,　"</formula1>
    </dataValidation>
    <dataValidation errorStyle="warning" imeMode="hiragana" allowBlank="1" showInputMessage="1" showErrorMessage="1" sqref="S226:W226" xr:uid="{EF78C598-E884-47B0-969D-E32F136FAC42}"/>
    <dataValidation errorStyle="warning" imeMode="hiragana" allowBlank="1" showInputMessage="1" showErrorMessage="1" sqref="X226:Y226" xr:uid="{2881E8EB-4566-4E43-8588-C74834E7802C}"/>
    <dataValidation type="list" imeMode="halfAlpha" allowBlank="1" showInputMessage="1" showErrorMessage="1" error="リストから選択してください" sqref="R227" xr:uid="{95F8C70A-B172-4DEA-B693-7CA9C0A9BB49}">
      <formula1>"○,　"</formula1>
    </dataValidation>
    <dataValidation errorStyle="warning" imeMode="hiragana" allowBlank="1" showInputMessage="1" showErrorMessage="1" sqref="S227:W227" xr:uid="{C7A6340B-D4AC-4EF8-92B7-AB9CA1C78369}"/>
    <dataValidation errorStyle="warning" imeMode="hiragana" allowBlank="1" showInputMessage="1" showErrorMessage="1" sqref="X227:Y227" xr:uid="{5DB572B5-794D-47DC-B4AE-819C6F0BFE32}"/>
    <dataValidation type="list" imeMode="halfAlpha" allowBlank="1" showInputMessage="1" showErrorMessage="1" error="リストから選択してください" sqref="R228" xr:uid="{EBF172FD-0BD0-421A-99C2-A7EFBE3998B4}">
      <formula1>"○,　"</formula1>
    </dataValidation>
    <dataValidation errorStyle="warning" imeMode="hiragana" allowBlank="1" showInputMessage="1" showErrorMessage="1" sqref="S228:W228" xr:uid="{D1DFF72E-96ED-4644-B0EE-F6EE5B77B351}"/>
    <dataValidation errorStyle="warning" imeMode="hiragana" allowBlank="1" showInputMessage="1" showErrorMessage="1" sqref="X228:Y228" xr:uid="{53E7BB67-F6D3-405D-8340-43917DE2F94E}"/>
    <dataValidation type="list" imeMode="halfAlpha" allowBlank="1" showInputMessage="1" showErrorMessage="1" error="リストから選択してください" sqref="R229" xr:uid="{833F8D90-C601-4BA2-AB05-AAC2BD06A414}">
      <formula1>"○,　"</formula1>
    </dataValidation>
    <dataValidation errorStyle="warning" imeMode="hiragana" allowBlank="1" showInputMessage="1" showErrorMessage="1" sqref="S229:W229" xr:uid="{ACD943C1-B327-4BD6-8750-E1D38F13F657}"/>
    <dataValidation errorStyle="warning" imeMode="hiragana" allowBlank="1" showInputMessage="1" showErrorMessage="1" sqref="X229:Y229" xr:uid="{0D1B0121-7EAB-4994-8279-8AE2FABF3AAA}"/>
    <dataValidation type="list" imeMode="halfAlpha" allowBlank="1" showInputMessage="1" showErrorMessage="1" error="リストから選択してください" sqref="R230" xr:uid="{CD202AE2-C303-4780-9467-4A374B883BB5}">
      <formula1>"○,　"</formula1>
    </dataValidation>
    <dataValidation errorStyle="warning" imeMode="hiragana" allowBlank="1" showInputMessage="1" showErrorMessage="1" sqref="S230:W230" xr:uid="{DDCAB06B-39C0-4C27-9876-E16BEB32E491}"/>
    <dataValidation errorStyle="warning" imeMode="hiragana" allowBlank="1" showInputMessage="1" showErrorMessage="1" sqref="X230:Y230" xr:uid="{5190EFED-EF26-496A-AD35-CD465CB53CCC}"/>
    <dataValidation type="list" imeMode="halfAlpha" allowBlank="1" showInputMessage="1" showErrorMessage="1" error="リストから選択してください" sqref="R231" xr:uid="{D65B86E9-1F23-437E-B202-0483744ED526}">
      <formula1>"○,　"</formula1>
    </dataValidation>
    <dataValidation errorStyle="warning" imeMode="hiragana" allowBlank="1" showInputMessage="1" showErrorMessage="1" sqref="S231:W231" xr:uid="{4AFA38A8-DFF5-4E80-9378-E441CDA266BE}"/>
    <dataValidation errorStyle="warning" imeMode="hiragana" allowBlank="1" showInputMessage="1" showErrorMessage="1" sqref="X231:Y231" xr:uid="{88F07ABE-E9BD-44DC-BFA3-9396958C11F5}"/>
    <dataValidation type="list" imeMode="halfAlpha" allowBlank="1" showInputMessage="1" showErrorMessage="1" error="リストから選択してください" sqref="R232" xr:uid="{C40BF078-9BDD-459F-8D63-F042C2CA66A3}">
      <formula1>"○,　"</formula1>
    </dataValidation>
    <dataValidation errorStyle="warning" imeMode="hiragana" allowBlank="1" showInputMessage="1" showErrorMessage="1" sqref="S232:W232" xr:uid="{33923212-B65B-4041-91A1-C76DFFF57849}"/>
    <dataValidation errorStyle="warning" imeMode="hiragana" allowBlank="1" showInputMessage="1" showErrorMessage="1" sqref="X232:Y232" xr:uid="{2F744C19-B14E-460D-845E-0F393615A020}"/>
    <dataValidation type="list" imeMode="halfAlpha" allowBlank="1" showInputMessage="1" showErrorMessage="1" error="リストから選択してください" sqref="R233" xr:uid="{81666CB2-42C5-4F42-85F1-89D036D38D8E}">
      <formula1>"○,　"</formula1>
    </dataValidation>
    <dataValidation errorStyle="warning" imeMode="hiragana" allowBlank="1" showInputMessage="1" showErrorMessage="1" sqref="S233:W233" xr:uid="{9B420543-1553-48E2-9C96-B10C23A98A7C}"/>
    <dataValidation errorStyle="warning" imeMode="hiragana" allowBlank="1" showInputMessage="1" showErrorMessage="1" sqref="X233:Y233" xr:uid="{644E12E7-75F0-4D1E-9610-8A3ACE2A4757}"/>
    <dataValidation type="list" imeMode="halfAlpha" allowBlank="1" showInputMessage="1" showErrorMessage="1" error="リストから選択してください" sqref="R234" xr:uid="{4FF6DBE4-DCB5-4253-A37D-F1123D7833D7}">
      <formula1>"○,　"</formula1>
    </dataValidation>
    <dataValidation errorStyle="warning" imeMode="hiragana" allowBlank="1" showInputMessage="1" showErrorMessage="1" sqref="S234:W234" xr:uid="{94F738BD-F2F5-44F9-89E6-5D54D74E6E40}"/>
    <dataValidation errorStyle="warning" imeMode="hiragana" allowBlank="1" showInputMessage="1" showErrorMessage="1" sqref="X234:Y234" xr:uid="{47F574B6-2659-464B-895C-C48FE0E00ACA}"/>
    <dataValidation type="list" imeMode="halfAlpha" allowBlank="1" showInputMessage="1" showErrorMessage="1" error="リストから選択してください" sqref="R235" xr:uid="{A91C8B96-E110-4CE2-B8AB-6CB3EDB07115}">
      <formula1>"○,　"</formula1>
    </dataValidation>
    <dataValidation errorStyle="warning" imeMode="hiragana" allowBlank="1" showInputMessage="1" showErrorMessage="1" sqref="S235:W235" xr:uid="{3FA7398D-DE50-45D9-AA2A-81384C79E11B}"/>
    <dataValidation errorStyle="warning" imeMode="hiragana" allowBlank="1" showInputMessage="1" showErrorMessage="1" sqref="X235:Y235" xr:uid="{7513A1B9-277F-4242-86A1-1507EFFF696B}"/>
    <dataValidation type="list" imeMode="halfAlpha" allowBlank="1" showInputMessage="1" showErrorMessage="1" error="リストから選択してください" sqref="R236" xr:uid="{5E222617-A556-4063-BBA7-2B6165514307}">
      <formula1>"○,　"</formula1>
    </dataValidation>
    <dataValidation errorStyle="warning" imeMode="hiragana" allowBlank="1" showInputMessage="1" showErrorMessage="1" sqref="S236:W236" xr:uid="{648CA7EE-A6C2-43D0-AFC7-EA10210B487D}"/>
    <dataValidation errorStyle="warning" imeMode="hiragana" allowBlank="1" showInputMessage="1" showErrorMessage="1" sqref="X236:Y236" xr:uid="{5890F618-A530-4793-9615-357F6DBBA884}"/>
    <dataValidation type="list" imeMode="halfAlpha" allowBlank="1" showInputMessage="1" showErrorMessage="1" error="リストから選択してください" sqref="R237" xr:uid="{CBD04B5C-E3C7-4E67-A126-202799D3D4E2}">
      <formula1>"○,　"</formula1>
    </dataValidation>
    <dataValidation errorStyle="warning" imeMode="hiragana" allowBlank="1" showInputMessage="1" showErrorMessage="1" sqref="S237:W237" xr:uid="{1CB490F8-820F-4FC9-8C9C-8A934C812EE1}"/>
    <dataValidation errorStyle="warning" imeMode="hiragana" allowBlank="1" showInputMessage="1" showErrorMessage="1" sqref="X237:Y237" xr:uid="{2DA218AD-17E0-47A1-BAED-9784D22D7122}"/>
    <dataValidation type="list" imeMode="halfAlpha" allowBlank="1" showInputMessage="1" showErrorMessage="1" error="リストから選択してください" sqref="R238" xr:uid="{72D5DC57-CC1A-4DB5-A57A-3E37C2756836}">
      <formula1>"○,　"</formula1>
    </dataValidation>
    <dataValidation errorStyle="warning" imeMode="hiragana" allowBlank="1" showInputMessage="1" showErrorMessage="1" sqref="S238:W238" xr:uid="{08FAEF46-5C19-433A-8027-B79DF9DC0F4A}"/>
    <dataValidation errorStyle="warning" imeMode="hiragana" allowBlank="1" showInputMessage="1" showErrorMessage="1" sqref="X238:Y238" xr:uid="{2D6D56EC-4590-4E86-897F-142EC160C0C3}"/>
    <dataValidation type="list" imeMode="halfAlpha" allowBlank="1" showInputMessage="1" showErrorMessage="1" error="リストから選択してください" sqref="R239" xr:uid="{787290BE-8917-43A6-9FFE-99FEE152FE7D}">
      <formula1>"○,　"</formula1>
    </dataValidation>
    <dataValidation errorStyle="warning" imeMode="hiragana" allowBlank="1" showInputMessage="1" showErrorMessage="1" sqref="S239:W239" xr:uid="{F24242B5-39FD-4658-A86E-CF24A18CBD8F}"/>
    <dataValidation errorStyle="warning" imeMode="hiragana" allowBlank="1" showInputMessage="1" showErrorMessage="1" sqref="X239:Y239" xr:uid="{5D5162D8-BEC4-43EE-BB51-31C2B315DE44}"/>
    <dataValidation type="list" imeMode="halfAlpha" allowBlank="1" showInputMessage="1" showErrorMessage="1" error="リストから選択してください" sqref="R240" xr:uid="{09393208-C5DA-4456-A9D6-88BB756AF238}">
      <formula1>"○,　"</formula1>
    </dataValidation>
    <dataValidation errorStyle="warning" imeMode="hiragana" allowBlank="1" showInputMessage="1" showErrorMessage="1" sqref="S240:W240" xr:uid="{9BDAA193-C18B-4B6F-AD77-9E74636F4E26}"/>
    <dataValidation errorStyle="warning" imeMode="hiragana" allowBlank="1" showInputMessage="1" showErrorMessage="1" sqref="X240:Y240" xr:uid="{1A920163-F9A7-4D73-8F9E-544B2FF2DCDD}"/>
    <dataValidation type="list" imeMode="halfAlpha" allowBlank="1" showInputMessage="1" showErrorMessage="1" error="リストから選択してください" sqref="R241" xr:uid="{292B5FF8-C4CA-4DA2-A51A-3168157F340D}">
      <formula1>"○,　"</formula1>
    </dataValidation>
    <dataValidation errorStyle="warning" imeMode="hiragana" allowBlank="1" showInputMessage="1" showErrorMessage="1" sqref="S241:W241" xr:uid="{64FCB9AE-6ED1-4947-B545-DEBF0F5F49FE}"/>
    <dataValidation errorStyle="warning" imeMode="hiragana" allowBlank="1" showInputMessage="1" showErrorMessage="1" sqref="X241:Y241" xr:uid="{B8A89F39-3CBD-4614-8A56-B76487267C20}"/>
    <dataValidation type="list" imeMode="halfAlpha" allowBlank="1" showInputMessage="1" showErrorMessage="1" error="リストから選択してください" sqref="R242" xr:uid="{F88D9AF9-6505-4DF7-88C2-33322C398380}">
      <formula1>"○,　"</formula1>
    </dataValidation>
    <dataValidation errorStyle="warning" imeMode="hiragana" allowBlank="1" showInputMessage="1" showErrorMessage="1" sqref="S242:W242" xr:uid="{46D29361-0895-4C8A-A06B-E1CF4BB4A882}"/>
    <dataValidation errorStyle="warning" imeMode="hiragana" allowBlank="1" showInputMessage="1" showErrorMessage="1" sqref="X242:Y242" xr:uid="{476335C1-7777-4306-BEAC-5B2BFF57E8C7}"/>
    <dataValidation type="list" imeMode="halfAlpha" allowBlank="1" showInputMessage="1" showErrorMessage="1" error="リストから選択してください" sqref="R243" xr:uid="{9414A6ED-9EF4-49A1-ADEA-3BC8BB52FF13}">
      <formula1>"○,　"</formula1>
    </dataValidation>
    <dataValidation errorStyle="warning" imeMode="hiragana" allowBlank="1" showInputMessage="1" showErrorMessage="1" sqref="S243:W243" xr:uid="{95B9E95A-2131-4F98-BDAB-2D1E82C48473}"/>
    <dataValidation errorStyle="warning" imeMode="hiragana" allowBlank="1" showInputMessage="1" showErrorMessage="1" sqref="X243:Y243" xr:uid="{8CEB5BA8-A121-4343-BC65-C53F811F2085}"/>
    <dataValidation type="list" imeMode="halfAlpha" allowBlank="1" showInputMessage="1" showErrorMessage="1" error="リストから選択してください" sqref="R244" xr:uid="{D99AA4AE-5F78-4B2B-B920-34B9C1054540}">
      <formula1>"○,　"</formula1>
    </dataValidation>
    <dataValidation errorStyle="warning" imeMode="hiragana" allowBlank="1" showInputMessage="1" showErrorMessage="1" sqref="S244:W244" xr:uid="{734FFFCD-2BF3-413C-B1C3-7D2C457C273A}"/>
    <dataValidation errorStyle="warning" imeMode="hiragana" allowBlank="1" showInputMessage="1" showErrorMessage="1" sqref="X244:Y244" xr:uid="{FCBE485C-FDEA-4614-BE58-870D019A38C8}"/>
    <dataValidation type="list" imeMode="halfAlpha" allowBlank="1" showInputMessage="1" showErrorMessage="1" error="リストから選択してください" sqref="R245" xr:uid="{16D85F1B-4D25-4F9B-8862-575D5EEC1E53}">
      <formula1>"○,　"</formula1>
    </dataValidation>
    <dataValidation errorStyle="warning" imeMode="hiragana" allowBlank="1" showInputMessage="1" showErrorMessage="1" sqref="S245:W245" xr:uid="{1E1B4103-D81E-41AF-A7FE-FB859F0AF189}"/>
    <dataValidation errorStyle="warning" imeMode="hiragana" allowBlank="1" showInputMessage="1" showErrorMessage="1" sqref="X245:Y245" xr:uid="{B6306F98-8FBA-4072-9587-671AC69AC4E3}"/>
    <dataValidation type="list" imeMode="halfAlpha" allowBlank="1" showInputMessage="1" showErrorMessage="1" error="リストから選択してください" sqref="R246" xr:uid="{A6EAED3B-524D-4CB1-BA6B-85E8316A2CF5}">
      <formula1>"○,　"</formula1>
    </dataValidation>
    <dataValidation errorStyle="warning" imeMode="hiragana" allowBlank="1" showInputMessage="1" showErrorMessage="1" sqref="S246:W246" xr:uid="{B7795804-D574-42D5-B475-031D31F829D9}"/>
    <dataValidation errorStyle="warning" imeMode="hiragana" allowBlank="1" showInputMessage="1" showErrorMessage="1" sqref="X246:Y246" xr:uid="{8B774099-AE60-4A1A-AC34-FAC0A846616E}"/>
    <dataValidation type="list" imeMode="halfAlpha" allowBlank="1" showInputMessage="1" showErrorMessage="1" error="リストから選択してください" sqref="R247" xr:uid="{4FBBCEBB-E60F-4517-8C76-B4DA960D3F0B}">
      <formula1>"○,　"</formula1>
    </dataValidation>
    <dataValidation errorStyle="warning" imeMode="hiragana" allowBlank="1" showInputMessage="1" showErrorMessage="1" sqref="S247:W247" xr:uid="{AE79FCAA-6B3C-4D53-A5F6-E3998ADFA41A}"/>
    <dataValidation errorStyle="warning" imeMode="hiragana" allowBlank="1" showInputMessage="1" showErrorMessage="1" sqref="X247:Y247" xr:uid="{8934B188-2243-4A8A-9963-B09A2AF60B5E}"/>
    <dataValidation type="list" imeMode="halfAlpha" allowBlank="1" showInputMessage="1" showErrorMessage="1" error="リストから選択してください" sqref="R248" xr:uid="{471CAD78-3FB1-43E4-A855-6C555BE5F0D9}">
      <formula1>"○,　"</formula1>
    </dataValidation>
    <dataValidation errorStyle="warning" imeMode="hiragana" allowBlank="1" showInputMessage="1" showErrorMessage="1" sqref="S248:W248" xr:uid="{03CE2223-597C-4118-98E7-06FA224B100A}"/>
    <dataValidation errorStyle="warning" imeMode="hiragana" allowBlank="1" showInputMessage="1" showErrorMessage="1" sqref="X248:Y248" xr:uid="{914E1E8D-E022-4B62-AD7C-92D890D6580A}"/>
    <dataValidation type="list" imeMode="halfAlpha" allowBlank="1" showInputMessage="1" showErrorMessage="1" error="リストから選択してください" sqref="R249" xr:uid="{229A39C8-E059-40BC-B29A-3197EF372EA9}">
      <formula1>"○,　"</formula1>
    </dataValidation>
    <dataValidation errorStyle="warning" imeMode="hiragana" allowBlank="1" showInputMessage="1" showErrorMessage="1" sqref="S249:W249" xr:uid="{D9A1294E-6888-4A16-8048-DC828789F545}"/>
    <dataValidation errorStyle="warning" imeMode="hiragana" allowBlank="1" showInputMessage="1" showErrorMessage="1" sqref="X249:Y249" xr:uid="{5521CE36-98E6-4041-B7D4-118AFC475563}"/>
    <dataValidation type="list" imeMode="halfAlpha" allowBlank="1" showInputMessage="1" showErrorMessage="1" error="リストから選択してください" sqref="R250" xr:uid="{F6F9AF81-63A0-4418-865E-B30D9601F372}">
      <formula1>"○,　"</formula1>
    </dataValidation>
    <dataValidation errorStyle="warning" imeMode="hiragana" allowBlank="1" showInputMessage="1" showErrorMessage="1" sqref="S250:W250" xr:uid="{03605C85-6B97-4EB0-B9DD-F4C7990A8EC3}"/>
    <dataValidation errorStyle="warning" imeMode="hiragana" allowBlank="1" showInputMessage="1" showErrorMessage="1" sqref="X250:Y250" xr:uid="{24081F20-1CDE-412E-9668-B78E7F996F66}"/>
    <dataValidation type="list" imeMode="halfAlpha" allowBlank="1" showInputMessage="1" showErrorMessage="1" error="リストから選択してください" sqref="R251" xr:uid="{2C3D0C28-6FFB-4F10-9AB7-D3F94572516B}">
      <formula1>"○,　"</formula1>
    </dataValidation>
    <dataValidation errorStyle="warning" imeMode="hiragana" allowBlank="1" showInputMessage="1" showErrorMessage="1" sqref="S251:W251" xr:uid="{73ABD138-2E2E-4D0E-A75D-F2A0DA1EE458}"/>
    <dataValidation errorStyle="warning" imeMode="hiragana" allowBlank="1" showInputMessage="1" showErrorMessage="1" sqref="X251:Y251" xr:uid="{208B0D9B-3709-4B73-86B3-01EDC15CD1D4}"/>
    <dataValidation type="list" imeMode="halfAlpha" allowBlank="1" showInputMessage="1" showErrorMessage="1" error="リストから選択してください" sqref="R252" xr:uid="{B1919984-96B8-4BEE-A039-135074F2FEEF}">
      <formula1>"○,　"</formula1>
    </dataValidation>
    <dataValidation errorStyle="warning" imeMode="hiragana" allowBlank="1" showInputMessage="1" showErrorMessage="1" sqref="S252:W252" xr:uid="{3B64819E-9711-4E38-B018-8357EA3977AC}"/>
    <dataValidation errorStyle="warning" imeMode="hiragana" allowBlank="1" showInputMessage="1" showErrorMessage="1" sqref="X252:Y252" xr:uid="{0CBF43F3-47DF-4808-94E8-344B32161971}"/>
    <dataValidation type="list" imeMode="halfAlpha" allowBlank="1" showInputMessage="1" showErrorMessage="1" error="リストから選択してください" sqref="R253" xr:uid="{1FA7EC8E-D0E8-400E-8D78-344E93FCAF6D}">
      <formula1>"○,　"</formula1>
    </dataValidation>
    <dataValidation errorStyle="warning" imeMode="hiragana" allowBlank="1" showInputMessage="1" showErrorMessage="1" sqref="S253:W253" xr:uid="{7F70E439-3877-4B57-AD23-83A5A6965133}"/>
    <dataValidation errorStyle="warning" imeMode="hiragana" allowBlank="1" showInputMessage="1" showErrorMessage="1" sqref="X253:Y253" xr:uid="{BEA9FAA6-84EF-4E88-9C00-4E9F380EC644}"/>
    <dataValidation type="list" imeMode="halfAlpha" allowBlank="1" showInputMessage="1" showErrorMessage="1" error="リストから選択してください" sqref="R254" xr:uid="{415F12C9-9BBB-4400-AEC9-0D75E35E4CA6}">
      <formula1>"○,　"</formula1>
    </dataValidation>
    <dataValidation errorStyle="warning" imeMode="hiragana" allowBlank="1" showInputMessage="1" showErrorMessage="1" sqref="S254:W254" xr:uid="{A85851FA-F54A-4005-B1CA-28E11847AF54}"/>
    <dataValidation errorStyle="warning" imeMode="hiragana" allowBlank="1" showInputMessage="1" showErrorMessage="1" sqref="X254:Y254" xr:uid="{A8162C0D-960E-4A75-9B2D-91581E6A1B0B}"/>
    <dataValidation type="list" imeMode="halfAlpha" allowBlank="1" showInputMessage="1" showErrorMessage="1" error="リストから選択してください" sqref="R255" xr:uid="{E4CE82B1-B4EC-4CEC-8B17-85E465A4C5C2}">
      <formula1>"○,　"</formula1>
    </dataValidation>
    <dataValidation errorStyle="warning" imeMode="hiragana" allowBlank="1" showInputMessage="1" showErrorMessage="1" sqref="S255:W255" xr:uid="{6F12F2AA-25F1-45A5-A050-25C4C0CE957A}"/>
    <dataValidation errorStyle="warning" imeMode="hiragana" allowBlank="1" showInputMessage="1" showErrorMessage="1" sqref="X255:Y255" xr:uid="{34BA493E-D18F-48FA-B68B-E9C63BE896E3}"/>
    <dataValidation type="list" imeMode="halfAlpha" allowBlank="1" showInputMessage="1" showErrorMessage="1" error="リストから選択してください" sqref="R256" xr:uid="{CB694E8F-5B08-4BC2-B8C8-4C7BC4016FB5}">
      <formula1>"○,　"</formula1>
    </dataValidation>
    <dataValidation errorStyle="warning" imeMode="hiragana" allowBlank="1" showInputMessage="1" showErrorMessage="1" sqref="S256:W256" xr:uid="{934EA6D5-B60A-4358-BBF4-7FD3E684C420}"/>
    <dataValidation errorStyle="warning" imeMode="hiragana" allowBlank="1" showInputMessage="1" showErrorMessage="1" sqref="X256:Y256" xr:uid="{099C1970-8218-4E12-B892-617F53DDECD8}"/>
    <dataValidation type="list" imeMode="halfAlpha" allowBlank="1" showInputMessage="1" showErrorMessage="1" error="リストから選択してください" sqref="R257" xr:uid="{628BE636-711C-4994-8C80-1B48F3C4E70E}">
      <formula1>"○,　"</formula1>
    </dataValidation>
    <dataValidation errorStyle="warning" imeMode="hiragana" allowBlank="1" showInputMessage="1" showErrorMessage="1" sqref="S257:W257" xr:uid="{A63DA1B7-9B49-42BC-B609-02334B40770E}"/>
    <dataValidation errorStyle="warning" imeMode="hiragana" allowBlank="1" showInputMessage="1" showErrorMessage="1" sqref="X257:Y257" xr:uid="{0A691E63-C3A9-485B-85A5-918ECA8B6359}"/>
    <dataValidation type="list" imeMode="halfAlpha" allowBlank="1" showInputMessage="1" showErrorMessage="1" error="リストから選択してください" sqref="R258" xr:uid="{21139E4F-6BAC-4D17-BA42-6D155485EE28}">
      <formula1>"○,　"</formula1>
    </dataValidation>
    <dataValidation errorStyle="warning" imeMode="hiragana" allowBlank="1" showInputMessage="1" showErrorMessage="1" sqref="S258:W258" xr:uid="{F4D9060F-B571-4EE1-AF47-DDB40781187A}"/>
    <dataValidation errorStyle="warning" imeMode="hiragana" allowBlank="1" showInputMessage="1" showErrorMessage="1" sqref="X258:Y258" xr:uid="{53294285-ED6F-4BA1-B1B3-A9DE022957A5}"/>
    <dataValidation type="list" imeMode="halfAlpha" allowBlank="1" showInputMessage="1" showErrorMessage="1" error="リストから選択してください" sqref="R259" xr:uid="{61083BDA-9518-4AC6-8B1E-51461C72B0C3}">
      <formula1>"○,　"</formula1>
    </dataValidation>
    <dataValidation errorStyle="warning" imeMode="hiragana" allowBlank="1" showInputMessage="1" showErrorMessage="1" sqref="S259:W259" xr:uid="{328B0672-49B4-4070-BB9F-C9A8C413E1F8}"/>
    <dataValidation errorStyle="warning" imeMode="hiragana" allowBlank="1" showInputMessage="1" showErrorMessage="1" sqref="X259:Y259" xr:uid="{6CA4FFBE-68C6-45FC-9CA0-DA9E2A8C1319}"/>
    <dataValidation type="list" imeMode="halfAlpha" allowBlank="1" showInputMessage="1" showErrorMessage="1" error="リストから選択してください" sqref="R260" xr:uid="{20F473EA-B58B-4807-88CB-89543D8670FE}">
      <formula1>"○,　"</formula1>
    </dataValidation>
    <dataValidation errorStyle="warning" imeMode="hiragana" allowBlank="1" showInputMessage="1" showErrorMessage="1" sqref="S260:W260" xr:uid="{82375DED-9851-43FF-95C2-CFBF145B79DE}"/>
    <dataValidation errorStyle="warning" imeMode="hiragana" allowBlank="1" showInputMessage="1" showErrorMessage="1" sqref="X260:Y260" xr:uid="{C8E288A7-0A37-4031-8377-DF725A8FA908}"/>
    <dataValidation type="list" imeMode="halfAlpha" allowBlank="1" showInputMessage="1" showErrorMessage="1" error="リストから選択してください" sqref="R261" xr:uid="{2A3CDF06-DE11-4FD6-AF6E-80FB2BD86CC1}">
      <formula1>"○,　"</formula1>
    </dataValidation>
    <dataValidation errorStyle="warning" imeMode="hiragana" allowBlank="1" showInputMessage="1" showErrorMessage="1" sqref="S261:W261" xr:uid="{F7C32819-504F-4EFF-9AF3-48ABE72B7F94}"/>
    <dataValidation errorStyle="warning" imeMode="hiragana" allowBlank="1" showInputMessage="1" showErrorMessage="1" sqref="X261:Y261" xr:uid="{B0C5D30A-174D-4671-8DED-9F49EED2E939}"/>
    <dataValidation type="list" imeMode="halfAlpha" allowBlank="1" showInputMessage="1" showErrorMessage="1" error="リストから選択してください" sqref="R262" xr:uid="{8CDC72E5-5781-4EE7-9C77-53B4D71CD14F}">
      <formula1>"○,　"</formula1>
    </dataValidation>
    <dataValidation errorStyle="warning" imeMode="hiragana" allowBlank="1" showInputMessage="1" showErrorMessage="1" sqref="S262:W262" xr:uid="{9684DFFF-6834-45B2-A99D-F852D171B742}"/>
    <dataValidation errorStyle="warning" imeMode="hiragana" allowBlank="1" showInputMessage="1" showErrorMessage="1" sqref="X262:Y262" xr:uid="{0D42572D-CAAA-41AE-8C6B-DF72C1766384}"/>
    <dataValidation type="list" imeMode="halfAlpha" allowBlank="1" showInputMessage="1" showErrorMessage="1" error="リストから選択してください" sqref="R263" xr:uid="{8DA856BF-663C-40F5-9238-9C85E1F8E840}">
      <formula1>"○,　"</formula1>
    </dataValidation>
    <dataValidation errorStyle="warning" imeMode="hiragana" allowBlank="1" showInputMessage="1" showErrorMessage="1" sqref="S263:W263" xr:uid="{37E76FF8-21FB-4F05-BA2C-DF6F011A74B6}"/>
    <dataValidation errorStyle="warning" imeMode="hiragana" allowBlank="1" showInputMessage="1" showErrorMessage="1" sqref="X263:Y263" xr:uid="{1A7D38BA-0AE2-489E-834F-64DF1EBF0325}"/>
    <dataValidation type="list" imeMode="halfAlpha" allowBlank="1" showInputMessage="1" showErrorMessage="1" error="リストから選択してください" sqref="R264" xr:uid="{0C754D13-8AA6-40A9-B5B9-4E28094458D3}">
      <formula1>"○,　"</formula1>
    </dataValidation>
    <dataValidation errorStyle="warning" imeMode="hiragana" allowBlank="1" showInputMessage="1" showErrorMessage="1" sqref="S264:W264" xr:uid="{322EB205-E676-4ECD-A26C-F4943A821872}"/>
    <dataValidation errorStyle="warning" imeMode="hiragana" allowBlank="1" showInputMessage="1" showErrorMessage="1" sqref="X264:Y264" xr:uid="{D4CC0061-30CA-4B67-8B94-B361D2B90AF3}"/>
    <dataValidation type="list" imeMode="halfAlpha" allowBlank="1" showInputMessage="1" showErrorMessage="1" error="リストから選択してください" sqref="R265" xr:uid="{7C0A6EA1-82D1-4A72-AB0A-DA601FBF7085}">
      <formula1>"○,　"</formula1>
    </dataValidation>
    <dataValidation errorStyle="warning" imeMode="hiragana" allowBlank="1" showInputMessage="1" showErrorMessage="1" sqref="S265:W265" xr:uid="{2CB6FB81-EAB4-4EB0-81EA-3B21C25B4B9D}"/>
    <dataValidation errorStyle="warning" imeMode="hiragana" allowBlank="1" showInputMessage="1" showErrorMessage="1" sqref="X265:Y265" xr:uid="{DDA31385-4C1B-4B55-88DE-F4E0FDEC894D}"/>
    <dataValidation type="list" imeMode="halfAlpha" allowBlank="1" showInputMessage="1" showErrorMessage="1" error="リストから選択してください" sqref="R266" xr:uid="{D18849F5-0237-4580-A730-87FFBDEA20A1}">
      <formula1>"○,　"</formula1>
    </dataValidation>
    <dataValidation errorStyle="warning" imeMode="hiragana" allowBlank="1" showInputMessage="1" showErrorMessage="1" sqref="S266:W266" xr:uid="{6F4A3BB2-554A-4BA9-98C8-CFF3EBF18CF1}"/>
    <dataValidation errorStyle="warning" imeMode="hiragana" allowBlank="1" showInputMessage="1" showErrorMessage="1" sqref="X266:Y266" xr:uid="{2A14C157-6D78-48B8-9B6A-78E1608465AC}"/>
    <dataValidation type="list" imeMode="halfAlpha" allowBlank="1" showInputMessage="1" showErrorMessage="1" error="リストから選択してください" sqref="R267" xr:uid="{F425F1EB-100A-4314-8A04-43852F681D8A}">
      <formula1>"○,　"</formula1>
    </dataValidation>
    <dataValidation errorStyle="warning" imeMode="hiragana" allowBlank="1" showInputMessage="1" showErrorMessage="1" sqref="S267:W267" xr:uid="{904264BC-C569-4A7E-BA0D-3F2A20AEB728}"/>
    <dataValidation errorStyle="warning" imeMode="hiragana" allowBlank="1" showInputMessage="1" showErrorMessage="1" sqref="X267:Y267" xr:uid="{BBB526D3-65A2-4405-84C6-4BDF708E3339}"/>
    <dataValidation type="list" imeMode="halfAlpha" allowBlank="1" showInputMessage="1" showErrorMessage="1" error="リストから選択してください" sqref="R268" xr:uid="{0FA262C4-20FC-4398-BC7C-181BDE935C31}">
      <formula1>"○,　"</formula1>
    </dataValidation>
    <dataValidation errorStyle="warning" imeMode="hiragana" allowBlank="1" showInputMessage="1" showErrorMessage="1" sqref="S268:W268" xr:uid="{693350E1-141F-4101-857B-70CF43C52F92}"/>
    <dataValidation errorStyle="warning" imeMode="hiragana" allowBlank="1" showInputMessage="1" showErrorMessage="1" sqref="X268:Y268" xr:uid="{01EA7A8D-158E-4513-AB32-88D4625CBB5B}"/>
    <dataValidation type="list" imeMode="halfAlpha" allowBlank="1" showInputMessage="1" showErrorMessage="1" error="リストから選択してください" sqref="R269" xr:uid="{33B98D45-AAB7-4A34-B957-A1C010723813}">
      <formula1>"○,　"</formula1>
    </dataValidation>
    <dataValidation errorStyle="warning" imeMode="hiragana" allowBlank="1" showInputMessage="1" showErrorMessage="1" sqref="S269:W269" xr:uid="{1D70DA7B-83F3-4544-9AF0-C5A02C548410}"/>
    <dataValidation errorStyle="warning" imeMode="hiragana" allowBlank="1" showInputMessage="1" showErrorMessage="1" sqref="X269:Y269" xr:uid="{8A3F63CE-33F3-4010-B8F1-2783757F4A72}"/>
    <dataValidation type="list" imeMode="halfAlpha" allowBlank="1" showInputMessage="1" showErrorMessage="1" error="リストから選択してください" sqref="R270" xr:uid="{30B2AFD4-7CDD-40FC-9954-8476FF467226}">
      <formula1>"○,　"</formula1>
    </dataValidation>
    <dataValidation errorStyle="warning" imeMode="hiragana" allowBlank="1" showInputMessage="1" showErrorMessage="1" sqref="S270:W270" xr:uid="{884EE826-8B3D-4113-9F54-26C43DFCDC62}"/>
    <dataValidation errorStyle="warning" imeMode="hiragana" allowBlank="1" showInputMessage="1" showErrorMessage="1" sqref="X270:Y270" xr:uid="{E1887DEB-D9E1-4B8F-A91F-F24EB8F966B4}"/>
    <dataValidation type="list" imeMode="halfAlpha" allowBlank="1" showInputMessage="1" showErrorMessage="1" error="リストから選択してください" sqref="R271" xr:uid="{01326016-BB6E-450F-A53B-8DB084CA7529}">
      <formula1>"○,　"</formula1>
    </dataValidation>
    <dataValidation errorStyle="warning" imeMode="hiragana" allowBlank="1" showInputMessage="1" showErrorMessage="1" sqref="S271:W271" xr:uid="{BECCBEC9-2F60-4720-9FFC-CB8852A2217A}"/>
    <dataValidation errorStyle="warning" imeMode="hiragana" allowBlank="1" showInputMessage="1" showErrorMessage="1" sqref="X271:Y271" xr:uid="{6347EB3F-ECDA-4FD5-9108-8C04D8CBE455}"/>
    <dataValidation type="list" imeMode="halfAlpha" allowBlank="1" showInputMessage="1" showErrorMessage="1" error="リストから選択してください" sqref="R272" xr:uid="{9A945010-263A-4CAC-B265-0FDD7AC89AB4}">
      <formula1>"○,　"</formula1>
    </dataValidation>
    <dataValidation errorStyle="warning" imeMode="hiragana" allowBlank="1" showInputMessage="1" showErrorMessage="1" sqref="S272:W272" xr:uid="{0FB58677-7B40-42AD-BED3-F55D54AFA7F1}"/>
    <dataValidation errorStyle="warning" imeMode="hiragana" allowBlank="1" showInputMessage="1" showErrorMessage="1" sqref="X272:Y272" xr:uid="{30F76DCB-F9B2-4FAC-A003-42ED2C3994DB}"/>
    <dataValidation type="list" imeMode="halfAlpha" allowBlank="1" showInputMessage="1" showErrorMessage="1" error="リストから選択してください" sqref="R273" xr:uid="{91057B56-C903-4289-BD45-8C9B499666B6}">
      <formula1>"○,　"</formula1>
    </dataValidation>
    <dataValidation errorStyle="warning" imeMode="hiragana" allowBlank="1" showInputMessage="1" showErrorMessage="1" sqref="S273:W273" xr:uid="{6DD55FFC-172F-417E-8161-457D9AFDD4B3}"/>
    <dataValidation errorStyle="warning" imeMode="hiragana" allowBlank="1" showInputMessage="1" showErrorMessage="1" sqref="X273:Y273" xr:uid="{84325AE4-9D2C-443E-8CBB-3C8FB0B498AE}"/>
    <dataValidation type="list" imeMode="halfAlpha" allowBlank="1" showInputMessage="1" showErrorMessage="1" error="リストから選択してください" sqref="R274" xr:uid="{A82444A8-2A4D-45D7-B17D-771139549D31}">
      <formula1>"○,　"</formula1>
    </dataValidation>
    <dataValidation errorStyle="warning" imeMode="hiragana" allowBlank="1" showInputMessage="1" showErrorMessage="1" sqref="S274:W274" xr:uid="{B52D49B1-0023-4A63-BEAD-0DE9850F9075}"/>
    <dataValidation errorStyle="warning" imeMode="hiragana" allowBlank="1" showInputMessage="1" showErrorMessage="1" sqref="X274:Y274" xr:uid="{A9CDF997-5258-4D43-8124-927A6E12482A}"/>
    <dataValidation type="list" imeMode="halfAlpha" allowBlank="1" showInputMessage="1" showErrorMessage="1" error="リストから選択してください" sqref="R275" xr:uid="{5ACA33D4-1BDF-4A5A-8B99-64DB7EB4FBDB}">
      <formula1>"○,　"</formula1>
    </dataValidation>
    <dataValidation errorStyle="warning" imeMode="hiragana" allowBlank="1" showInputMessage="1" showErrorMessage="1" sqref="S275:W275" xr:uid="{C95D6B34-8B67-434C-896A-D3D4906F5130}"/>
    <dataValidation errorStyle="warning" imeMode="hiragana" allowBlank="1" showInputMessage="1" showErrorMessage="1" sqref="X275:Y275" xr:uid="{1D644617-084D-4E95-A2EB-342FC75988D5}"/>
    <dataValidation type="list" imeMode="halfAlpha" allowBlank="1" showInputMessage="1" showErrorMessage="1" error="リストから選択してください" sqref="R276" xr:uid="{437D7654-8573-45E3-8852-BF133C56C87A}">
      <formula1>"○,　"</formula1>
    </dataValidation>
    <dataValidation errorStyle="warning" imeMode="hiragana" allowBlank="1" showInputMessage="1" showErrorMessage="1" sqref="S276:W276" xr:uid="{0C19C0A2-89AC-4FB5-9D60-8CAC69845D62}"/>
    <dataValidation errorStyle="warning" imeMode="hiragana" allowBlank="1" showInputMessage="1" showErrorMessage="1" sqref="X276:Y276" xr:uid="{843A556B-070F-41A7-9288-49A56512A29D}"/>
    <dataValidation type="list" imeMode="halfAlpha" allowBlank="1" showInputMessage="1" showErrorMessage="1" error="リストから選択してください" sqref="R277" xr:uid="{669EC6F3-5172-499D-BE0D-40BC63F6086D}">
      <formula1>"○,　"</formula1>
    </dataValidation>
    <dataValidation errorStyle="warning" imeMode="hiragana" allowBlank="1" showInputMessage="1" showErrorMessage="1" sqref="S277:W277" xr:uid="{98EDAD4F-7D8D-436E-ACB3-030F01F4E2AD}"/>
    <dataValidation errorStyle="warning" imeMode="hiragana" allowBlank="1" showInputMessage="1" showErrorMessage="1" sqref="X277:Y277" xr:uid="{12A0AABC-FBA9-4B62-99B5-F0B81E401B36}"/>
    <dataValidation type="list" imeMode="halfAlpha" allowBlank="1" showInputMessage="1" showErrorMessage="1" error="リストから選択してください" sqref="R278" xr:uid="{AAC8916A-DFF6-4A92-85A0-3949BCEF24A1}">
      <formula1>"○,　"</formula1>
    </dataValidation>
    <dataValidation errorStyle="warning" imeMode="hiragana" allowBlank="1" showInputMessage="1" showErrorMessage="1" sqref="S278:W278" xr:uid="{EE75D790-BF08-41F1-AEE8-2DBAF1F81D35}"/>
    <dataValidation errorStyle="warning" imeMode="hiragana" allowBlank="1" showInputMessage="1" showErrorMessage="1" sqref="X278:Y278" xr:uid="{CA4C9CE9-39C9-4AE7-A918-19A27DB411C0}"/>
    <dataValidation type="list" imeMode="halfAlpha" allowBlank="1" showInputMessage="1" showErrorMessage="1" error="リストから選択してください" sqref="R279" xr:uid="{DDF9CF25-0133-4D17-8373-480CF15E13EF}">
      <formula1>"○,　"</formula1>
    </dataValidation>
    <dataValidation errorStyle="warning" imeMode="hiragana" allowBlank="1" showInputMessage="1" showErrorMessage="1" sqref="S279:W279" xr:uid="{B7B81A11-8E4C-45E1-9B85-606F09CA693E}"/>
    <dataValidation errorStyle="warning" imeMode="hiragana" allowBlank="1" showInputMessage="1" showErrorMessage="1" sqref="X279:Y279" xr:uid="{55642782-D2A1-4DED-9332-FCACF51C7024}"/>
    <dataValidation type="list" imeMode="halfAlpha" allowBlank="1" showInputMessage="1" showErrorMessage="1" error="リストから選択してください" sqref="R280" xr:uid="{C2846699-C02A-4CB8-9A75-D48040108E43}">
      <formula1>"○,　"</formula1>
    </dataValidation>
    <dataValidation errorStyle="warning" imeMode="hiragana" allowBlank="1" showInputMessage="1" showErrorMessage="1" sqref="S280:W280" xr:uid="{5ED85A8B-753D-48EF-8BEB-B6E0B3C4A09A}"/>
    <dataValidation errorStyle="warning" imeMode="hiragana" allowBlank="1" showInputMessage="1" showErrorMessage="1" sqref="X280:Y280" xr:uid="{F993DBBD-AA9F-4B95-A681-56C3B95B3678}"/>
    <dataValidation type="list" imeMode="halfAlpha" allowBlank="1" showInputMessage="1" showErrorMessage="1" error="リストから選択してください" sqref="R281" xr:uid="{CE3FDC23-4EF9-49A0-A43F-3BA6C3EC729B}">
      <formula1>"○,　"</formula1>
    </dataValidation>
    <dataValidation errorStyle="warning" imeMode="hiragana" allowBlank="1" showInputMessage="1" showErrorMessage="1" sqref="S281:W281" xr:uid="{EBB9CCB4-3FE3-43EB-B67A-7C253A82ACBB}"/>
    <dataValidation errorStyle="warning" imeMode="hiragana" allowBlank="1" showInputMessage="1" showErrorMessage="1" sqref="X281:Y281" xr:uid="{07121CE8-EF8F-44E1-8BEC-DB4BC3719589}"/>
    <dataValidation type="list" imeMode="halfAlpha" allowBlank="1" showInputMessage="1" showErrorMessage="1" error="リストから選択してください" sqref="R282" xr:uid="{4E51641E-47F6-472D-BAF3-0995572C1094}">
      <formula1>"○,　"</formula1>
    </dataValidation>
    <dataValidation errorStyle="warning" imeMode="hiragana" allowBlank="1" showInputMessage="1" showErrorMessage="1" sqref="S282:W282" xr:uid="{CBBFD786-2C54-45C0-9144-B5EF64B1E3E9}"/>
    <dataValidation errorStyle="warning" imeMode="hiragana" allowBlank="1" showInputMessage="1" showErrorMessage="1" sqref="X282:Y282" xr:uid="{28D3E224-3CFA-4B56-9CC2-4357432FA134}"/>
    <dataValidation type="list" imeMode="halfAlpha" allowBlank="1" showInputMessage="1" showErrorMessage="1" error="リストから選択してください" sqref="R283" xr:uid="{6C4B660E-910F-482C-8630-DBAF2ADA987E}">
      <formula1>"○,　"</formula1>
    </dataValidation>
    <dataValidation errorStyle="warning" imeMode="hiragana" allowBlank="1" showInputMessage="1" showErrorMessage="1" sqref="S283:W283" xr:uid="{3410A5FA-ED76-44E2-AA89-EB5DE46FF4BA}"/>
    <dataValidation errorStyle="warning" imeMode="hiragana" allowBlank="1" showInputMessage="1" showErrorMessage="1" sqref="X283:Y283" xr:uid="{D3FB5A7C-748F-4E5B-B907-8942672BDAC2}"/>
    <dataValidation type="list" imeMode="halfAlpha" allowBlank="1" showInputMessage="1" showErrorMessage="1" error="リストから選択してください" sqref="R284" xr:uid="{C19452B7-8D03-4363-941C-359FBAC8D053}">
      <formula1>"○,　"</formula1>
    </dataValidation>
    <dataValidation errorStyle="warning" imeMode="hiragana" allowBlank="1" showInputMessage="1" showErrorMessage="1" sqref="S284:W284" xr:uid="{B1D987F4-23AD-4302-A187-3CF04F3DB75B}"/>
    <dataValidation errorStyle="warning" imeMode="hiragana" allowBlank="1" showInputMessage="1" showErrorMessage="1" sqref="X284:Y284" xr:uid="{204A0B53-C938-4FC9-8B99-71DC64CFC4E7}"/>
    <dataValidation type="list" imeMode="halfAlpha" allowBlank="1" showInputMessage="1" showErrorMessage="1" error="リストから選択してください" sqref="R285" xr:uid="{551EF244-E980-4FDE-85E8-5D6D7DA4937A}">
      <formula1>"○,　"</formula1>
    </dataValidation>
    <dataValidation errorStyle="warning" imeMode="hiragana" allowBlank="1" showInputMessage="1" showErrorMessage="1" sqref="S285:W285" xr:uid="{547BDC72-514D-45AD-9C28-42358BC9F977}"/>
    <dataValidation errorStyle="warning" imeMode="hiragana" allowBlank="1" showInputMessage="1" showErrorMessage="1" sqref="X285:Y285" xr:uid="{6426FB87-6C38-439A-A15C-ECAFFAEF44AF}"/>
    <dataValidation type="list" imeMode="halfAlpha" allowBlank="1" showInputMessage="1" showErrorMessage="1" error="リストから選択してください" sqref="R286" xr:uid="{39E2EA11-C7FB-4AB9-9319-7872A6019417}">
      <formula1>"○,　"</formula1>
    </dataValidation>
    <dataValidation errorStyle="warning" imeMode="hiragana" allowBlank="1" showInputMessage="1" showErrorMessage="1" sqref="S286:W286" xr:uid="{A8A78967-7639-44B8-90C4-E2D30A3F5BFB}"/>
    <dataValidation errorStyle="warning" imeMode="hiragana" allowBlank="1" showInputMessage="1" showErrorMessage="1" sqref="X286:Y286" xr:uid="{1A1524BB-E6E6-4FD6-9C27-84C5D9D2AC05}"/>
    <dataValidation type="list" imeMode="halfAlpha" allowBlank="1" showInputMessage="1" showErrorMessage="1" error="リストから選択してください" sqref="R287" xr:uid="{F59D4A31-AFAE-4340-9724-75E6EBAAEAD2}">
      <formula1>"○,　"</formula1>
    </dataValidation>
    <dataValidation errorStyle="warning" imeMode="hiragana" allowBlank="1" showInputMessage="1" showErrorMessage="1" sqref="S287:W287" xr:uid="{6269C897-5029-438A-8C53-02730CBE5F93}"/>
    <dataValidation errorStyle="warning" imeMode="hiragana" allowBlank="1" showInputMessage="1" showErrorMessage="1" sqref="X287:Y287" xr:uid="{7EB73C1F-5291-446C-9A54-DFFDAFBF269D}"/>
    <dataValidation type="list" imeMode="halfAlpha" allowBlank="1" showInputMessage="1" showErrorMessage="1" error="リストから選択してください" sqref="R288" xr:uid="{31677F62-2F62-43A7-ABE4-922F23034880}">
      <formula1>"○,　"</formula1>
    </dataValidation>
    <dataValidation errorStyle="warning" imeMode="hiragana" allowBlank="1" showInputMessage="1" showErrorMessage="1" sqref="S288:W288" xr:uid="{97784430-BB98-483C-88D1-EBA0D55C5651}"/>
    <dataValidation errorStyle="warning" imeMode="hiragana" allowBlank="1" showInputMessage="1" showErrorMessage="1" sqref="X288:Y288" xr:uid="{170F2828-29F7-4857-B7F2-A717767BDF04}"/>
    <dataValidation type="list" imeMode="halfAlpha" allowBlank="1" showInputMessage="1" showErrorMessage="1" error="リストから選択してください" sqref="R289" xr:uid="{E3E1819F-70D4-4BFC-A44C-F5498DAFF010}">
      <formula1>"○,　"</formula1>
    </dataValidation>
    <dataValidation errorStyle="warning" imeMode="hiragana" allowBlank="1" showInputMessage="1" showErrorMessage="1" sqref="S289:W289" xr:uid="{AA8145CB-C31B-42D8-B19F-6774D4CD4214}"/>
    <dataValidation errorStyle="warning" imeMode="hiragana" allowBlank="1" showInputMessage="1" showErrorMessage="1" sqref="X289:Y289" xr:uid="{9DF2AF07-81A9-434E-87DC-29A4CAC3381C}"/>
    <dataValidation type="list" imeMode="halfAlpha" allowBlank="1" showInputMessage="1" showErrorMessage="1" error="リストから選択してください" sqref="R290" xr:uid="{08A1ABF0-3AEF-4221-8239-34D1A6940D8D}">
      <formula1>"○,　"</formula1>
    </dataValidation>
    <dataValidation errorStyle="warning" imeMode="hiragana" allowBlank="1" showInputMessage="1" showErrorMessage="1" sqref="S290:W290" xr:uid="{6BB90503-A86E-4D30-9BD3-55A768DE843A}"/>
    <dataValidation errorStyle="warning" imeMode="hiragana" allowBlank="1" showInputMessage="1" showErrorMessage="1" sqref="X290:Y290" xr:uid="{F7F3EDC2-7239-4544-9620-FC6BC0952C01}"/>
    <dataValidation type="list" imeMode="halfAlpha" allowBlank="1" showInputMessage="1" showErrorMessage="1" error="リストから選択してください" sqref="R291" xr:uid="{C8ED153F-EE71-4F86-9A20-55EA48E02844}">
      <formula1>"○,　"</formula1>
    </dataValidation>
    <dataValidation errorStyle="warning" imeMode="hiragana" allowBlank="1" showInputMessage="1" showErrorMessage="1" sqref="S291:W291" xr:uid="{931C31AC-EC6A-483C-AAEE-A4AE33410B6A}"/>
    <dataValidation errorStyle="warning" imeMode="hiragana" allowBlank="1" showInputMessage="1" showErrorMessage="1" sqref="X291:Y291" xr:uid="{302F20BA-A563-4299-92EC-A4934228FFAC}"/>
    <dataValidation type="list" imeMode="halfAlpha" allowBlank="1" showInputMessage="1" showErrorMessage="1" error="リストから選択してください" sqref="R292" xr:uid="{48504BCD-8663-4D0C-9DD3-F71E754CA65B}">
      <formula1>"○,　"</formula1>
    </dataValidation>
    <dataValidation errorStyle="warning" imeMode="hiragana" allowBlank="1" showInputMessage="1" showErrorMessage="1" sqref="S292:W292" xr:uid="{DF113ED2-0AB1-4E5E-BE26-D48A150A34BF}"/>
    <dataValidation errorStyle="warning" imeMode="hiragana" allowBlank="1" showInputMessage="1" showErrorMessage="1" sqref="X292:Y292" xr:uid="{BAFEB74A-C4F9-46FD-B8CA-7107D8E2E1AD}"/>
    <dataValidation type="list" imeMode="halfAlpha" allowBlank="1" showInputMessage="1" showErrorMessage="1" error="リストから選択してください" sqref="R293" xr:uid="{8A2EE48C-AE92-4340-A266-602E6DECEFAE}">
      <formula1>"○,　"</formula1>
    </dataValidation>
    <dataValidation errorStyle="warning" imeMode="hiragana" allowBlank="1" showInputMessage="1" showErrorMessage="1" sqref="S293:W293" xr:uid="{516BC6A7-57A8-4D6D-9D0A-68590058322B}"/>
    <dataValidation errorStyle="warning" imeMode="hiragana" allowBlank="1" showInputMessage="1" showErrorMessage="1" sqref="X293:Y293" xr:uid="{50665C37-91CF-4FEF-B06C-CB49A9D1807F}"/>
    <dataValidation type="list" imeMode="halfAlpha" allowBlank="1" showInputMessage="1" showErrorMessage="1" error="リストから選択してください" sqref="R294" xr:uid="{E32E77F5-0C2B-49FF-B8D5-59E8815AEBF9}">
      <formula1>"○,　"</formula1>
    </dataValidation>
    <dataValidation errorStyle="warning" imeMode="hiragana" allowBlank="1" showInputMessage="1" showErrorMessage="1" sqref="S294:W294" xr:uid="{37A2D6AE-5921-4F0E-AEC9-DDA2C3E3681A}"/>
    <dataValidation errorStyle="warning" imeMode="hiragana" allowBlank="1" showInputMessage="1" showErrorMessage="1" sqref="X294:Y294" xr:uid="{E7839495-5841-4542-9255-6D9BDB42DED2}"/>
    <dataValidation type="list" imeMode="halfAlpha" allowBlank="1" showInputMessage="1" showErrorMessage="1" error="リストから選択してください" sqref="R295" xr:uid="{2A545945-1C7F-4C5F-9B18-C1B5B9FB5885}">
      <formula1>"○,　"</formula1>
    </dataValidation>
    <dataValidation errorStyle="warning" imeMode="hiragana" allowBlank="1" showInputMessage="1" showErrorMessage="1" sqref="S295:W295" xr:uid="{9178783A-CD03-45AD-8F86-23886376BBF0}"/>
    <dataValidation errorStyle="warning" imeMode="hiragana" allowBlank="1" showInputMessage="1" showErrorMessage="1" sqref="X295:Y295" xr:uid="{B978BD43-61FC-4521-A394-AE357FBBB19C}"/>
    <dataValidation type="list" imeMode="halfAlpha" allowBlank="1" showInputMessage="1" showErrorMessage="1" error="リストから選択してください" sqref="R296" xr:uid="{3DFEAAA9-9F69-4FB6-89AF-2717E8C86740}">
      <formula1>"○,　"</formula1>
    </dataValidation>
    <dataValidation errorStyle="warning" imeMode="hiragana" allowBlank="1" showInputMessage="1" showErrorMessage="1" sqref="S296:W296" xr:uid="{F5468B75-79FA-404A-BC84-ED0817000449}"/>
    <dataValidation errorStyle="warning" imeMode="hiragana" allowBlank="1" showInputMessage="1" showErrorMessage="1" sqref="X296:Y296" xr:uid="{38BF7FDD-5047-48E9-87FD-C027970E76CF}"/>
    <dataValidation type="list" imeMode="halfAlpha" allowBlank="1" showInputMessage="1" showErrorMessage="1" error="リストから選択してください" sqref="R297" xr:uid="{5468E478-4AC1-4659-8C2C-3001DA796F7C}">
      <formula1>"○,　"</formula1>
    </dataValidation>
    <dataValidation errorStyle="warning" imeMode="hiragana" allowBlank="1" showInputMessage="1" showErrorMessage="1" sqref="S297:W297" xr:uid="{23846098-8724-4E97-A6D2-BD0234B49002}"/>
    <dataValidation errorStyle="warning" imeMode="hiragana" allowBlank="1" showInputMessage="1" showErrorMessage="1" sqref="X297:Y297" xr:uid="{88CF09E3-AA20-4AF0-97BE-92D9126D2487}"/>
    <dataValidation type="list" imeMode="halfAlpha" allowBlank="1" showInputMessage="1" showErrorMessage="1" error="リストから選択してください" sqref="R298" xr:uid="{D07975FB-C4BA-4E2C-B5D2-3A3FF22DF0CD}">
      <formula1>"○,　"</formula1>
    </dataValidation>
    <dataValidation errorStyle="warning" imeMode="hiragana" allowBlank="1" showInputMessage="1" showErrorMessage="1" sqref="S298:W298" xr:uid="{36976812-DB11-4861-9ACD-5F00EE6B7459}"/>
    <dataValidation errorStyle="warning" imeMode="hiragana" allowBlank="1" showInputMessage="1" showErrorMessage="1" sqref="X298:Y298" xr:uid="{4DC39007-2B64-477A-BE67-178AB5E777C3}"/>
    <dataValidation type="list" imeMode="halfAlpha" allowBlank="1" showInputMessage="1" showErrorMessage="1" error="リストから選択してください" sqref="R299" xr:uid="{58F15AD3-B71D-4B94-985F-774B838AD5B9}">
      <formula1>"○,　"</formula1>
    </dataValidation>
    <dataValidation errorStyle="warning" imeMode="hiragana" allowBlank="1" showInputMessage="1" showErrorMessage="1" sqref="S299:W299" xr:uid="{D7856C37-8FDE-40C1-9E8A-453973F6CBD1}"/>
    <dataValidation errorStyle="warning" imeMode="hiragana" allowBlank="1" showInputMessage="1" showErrorMessage="1" sqref="X299:Y299" xr:uid="{B7B8F605-60C0-42A0-9651-FD3C7B4F4C2F}"/>
    <dataValidation type="list" imeMode="halfAlpha" allowBlank="1" showInputMessage="1" showErrorMessage="1" error="リストから選択してください" sqref="R300" xr:uid="{BA373F74-91EB-4F67-84FB-2D9D43C7F97A}">
      <formula1>"○,　"</formula1>
    </dataValidation>
    <dataValidation errorStyle="warning" imeMode="hiragana" allowBlank="1" showInputMessage="1" showErrorMessage="1" sqref="S300:W300" xr:uid="{BF97283E-9F57-4134-8002-41817189BBA3}"/>
    <dataValidation errorStyle="warning" imeMode="hiragana" allowBlank="1" showInputMessage="1" showErrorMessage="1" sqref="X300:Y300" xr:uid="{29034F8D-D889-4A9A-B1DF-6A1FCB435FB9}"/>
    <dataValidation type="list" imeMode="halfAlpha" allowBlank="1" showInputMessage="1" showErrorMessage="1" error="リストから選択してください" sqref="R301" xr:uid="{5A163685-B918-42C4-A3FB-F461ECD024B0}">
      <formula1>"○,　"</formula1>
    </dataValidation>
    <dataValidation errorStyle="warning" imeMode="hiragana" allowBlank="1" showInputMessage="1" showErrorMessage="1" sqref="S301:W301" xr:uid="{898BFAA0-7A6A-4559-9010-CBCB6292663D}"/>
    <dataValidation errorStyle="warning" imeMode="hiragana" allowBlank="1" showInputMessage="1" showErrorMessage="1" sqref="X301:Y301" xr:uid="{CBED4B3F-5D08-4E05-A020-BF8992E5FBB3}"/>
    <dataValidation type="list" imeMode="halfAlpha" allowBlank="1" showInputMessage="1" showErrorMessage="1" error="リストから選択してください" sqref="R302" xr:uid="{52725118-F09F-4AD4-AE9F-43CA57E0376B}">
      <formula1>"○,　"</formula1>
    </dataValidation>
    <dataValidation errorStyle="warning" imeMode="hiragana" allowBlank="1" showInputMessage="1" showErrorMessage="1" sqref="S302:W302" xr:uid="{02F9F308-63A4-4D35-B21D-5195678CAB65}"/>
    <dataValidation errorStyle="warning" imeMode="hiragana" allowBlank="1" showInputMessage="1" showErrorMessage="1" sqref="X302:Y302" xr:uid="{DC8BE7F0-F79D-48BA-B766-0F478B8D1866}"/>
    <dataValidation type="list" imeMode="halfAlpha" allowBlank="1" showInputMessage="1" showErrorMessage="1" error="リストから選択してください" sqref="R303" xr:uid="{42B4A199-35C7-4207-9D18-D0FA16A473DA}">
      <formula1>"○,　"</formula1>
    </dataValidation>
    <dataValidation errorStyle="warning" imeMode="hiragana" allowBlank="1" showInputMessage="1" showErrorMessage="1" sqref="S303:W303" xr:uid="{B8760021-36E4-460D-A469-CC9920AEEBB0}"/>
    <dataValidation errorStyle="warning" imeMode="hiragana" allowBlank="1" showInputMessage="1" showErrorMessage="1" sqref="X303:Y303" xr:uid="{99ED7E53-B090-4834-98AB-237AF8DB247B}"/>
    <dataValidation type="list" imeMode="halfAlpha" allowBlank="1" showInputMessage="1" showErrorMessage="1" error="リストから選択してください" sqref="R304" xr:uid="{F1B3EACA-3DA9-49B3-A2BC-D50B7E7235CA}">
      <formula1>"○,　"</formula1>
    </dataValidation>
    <dataValidation errorStyle="warning" imeMode="hiragana" allowBlank="1" showInputMessage="1" showErrorMessage="1" sqref="S304:W304" xr:uid="{9C1B4DC8-C4DF-4FAF-B778-C08FB849EA50}"/>
    <dataValidation errorStyle="warning" imeMode="hiragana" allowBlank="1" showInputMessage="1" showErrorMessage="1" sqref="X304:Y304" xr:uid="{A44CCFA6-AE03-420A-8E3E-B62A913E5330}"/>
    <dataValidation type="list" imeMode="halfAlpha" allowBlank="1" showInputMessage="1" showErrorMessage="1" error="リストから選択してください" sqref="R305" xr:uid="{440EEB33-EBB3-45F9-A54B-8061A11F4D6E}">
      <formula1>"○,　"</formula1>
    </dataValidation>
    <dataValidation errorStyle="warning" imeMode="hiragana" allowBlank="1" showInputMessage="1" showErrorMessage="1" sqref="S305:W305" xr:uid="{775D31A2-7A9C-4C0F-9A7D-536C89A4A760}"/>
    <dataValidation errorStyle="warning" imeMode="hiragana" allowBlank="1" showInputMessage="1" showErrorMessage="1" sqref="X305:Y305" xr:uid="{32DA3720-E582-4AAE-8E9F-1F9C962E1B05}"/>
    <dataValidation type="list" imeMode="halfAlpha" allowBlank="1" showInputMessage="1" showErrorMessage="1" error="リストから選択してください" sqref="R306" xr:uid="{8927A22A-F1B5-43A8-B641-8E8F65ADEF63}">
      <formula1>"○,　"</formula1>
    </dataValidation>
    <dataValidation errorStyle="warning" imeMode="hiragana" allowBlank="1" showInputMessage="1" showErrorMessage="1" sqref="S306:W306" xr:uid="{AFC93826-3C7E-4BB9-913C-96A881196D6B}"/>
    <dataValidation errorStyle="warning" imeMode="hiragana" allowBlank="1" showInputMessage="1" showErrorMessage="1" sqref="X306:Y306" xr:uid="{BDE4B8B8-9FB4-4432-98E4-6A74F47D8254}"/>
    <dataValidation type="list" imeMode="halfAlpha" allowBlank="1" showInputMessage="1" showErrorMessage="1" error="リストから選択してください" sqref="R307" xr:uid="{2727D374-AC23-4E1A-B192-299E90DE9FC3}">
      <formula1>"○,　"</formula1>
    </dataValidation>
    <dataValidation errorStyle="warning" imeMode="hiragana" allowBlank="1" showInputMessage="1" showErrorMessage="1" sqref="S307:W307" xr:uid="{A8D7590A-16E5-4AB1-A03F-D710E2D22C7A}"/>
    <dataValidation errorStyle="warning" imeMode="hiragana" allowBlank="1" showInputMessage="1" showErrorMessage="1" sqref="X307:Y307" xr:uid="{74FED5DD-912A-4E41-A6EF-CA01467C09A1}"/>
    <dataValidation type="list" imeMode="halfAlpha" allowBlank="1" showInputMessage="1" showErrorMessage="1" error="リストから選択してください" sqref="R308" xr:uid="{20E8E8F6-1350-4ADD-AE18-A8C286752FA3}">
      <formula1>"○,　"</formula1>
    </dataValidation>
    <dataValidation errorStyle="warning" imeMode="hiragana" allowBlank="1" showInputMessage="1" showErrorMessage="1" sqref="S308:W308" xr:uid="{BEDE0025-6D17-4EBD-AB0C-6061313D5E07}"/>
    <dataValidation errorStyle="warning" imeMode="hiragana" allowBlank="1" showInputMessage="1" showErrorMessage="1" sqref="X308:Y308" xr:uid="{A3CF1B1E-9459-4225-BA0E-5EC49050D637}"/>
    <dataValidation type="list" imeMode="halfAlpha" allowBlank="1" showInputMessage="1" showErrorMessage="1" error="リストから選択してください" sqref="R309" xr:uid="{A5C3F7D2-B03F-41DC-A7A7-527868BB6D17}">
      <formula1>"○,　"</formula1>
    </dataValidation>
    <dataValidation errorStyle="warning" imeMode="hiragana" allowBlank="1" showInputMessage="1" showErrorMessage="1" sqref="S309:W309" xr:uid="{8405F2E3-3D8F-4532-A7EB-F30D4037F742}"/>
    <dataValidation errorStyle="warning" imeMode="hiragana" allowBlank="1" showInputMessage="1" showErrorMessage="1" sqref="X309:Y309" xr:uid="{943872F1-5D22-4179-AC10-7C875C8C771A}"/>
    <dataValidation type="list" imeMode="halfAlpha" allowBlank="1" showInputMessage="1" showErrorMessage="1" error="リストから選択してください" sqref="R310" xr:uid="{80EBB701-ED6B-4426-A90E-8F122640A8A7}">
      <formula1>"○,　"</formula1>
    </dataValidation>
    <dataValidation errorStyle="warning" imeMode="hiragana" allowBlank="1" showInputMessage="1" showErrorMessage="1" sqref="S310:W310" xr:uid="{120506C7-E42A-4952-B021-8ADB3E1244B3}"/>
    <dataValidation errorStyle="warning" imeMode="hiragana" allowBlank="1" showInputMessage="1" showErrorMessage="1" sqref="X310:Y310" xr:uid="{FC28C7C0-9309-47B2-BD99-4EEBA6CA385C}"/>
    <dataValidation type="list" imeMode="halfAlpha" allowBlank="1" showInputMessage="1" showErrorMessage="1" error="リストから選択してください" sqref="R311" xr:uid="{9A40FABC-F041-48BC-9F27-59EB9E3EA4D1}">
      <formula1>"○,　"</formula1>
    </dataValidation>
    <dataValidation errorStyle="warning" imeMode="hiragana" allowBlank="1" showInputMessage="1" showErrorMessage="1" sqref="S311:W311" xr:uid="{E2016796-653B-4A19-B2DC-880D35E6A1F6}"/>
    <dataValidation errorStyle="warning" imeMode="hiragana" allowBlank="1" showInputMessage="1" showErrorMessage="1" sqref="X311:Y311" xr:uid="{0B5C2757-6517-40E6-84CE-7712AFC58FB3}"/>
    <dataValidation type="list" imeMode="halfAlpha" allowBlank="1" showInputMessage="1" showErrorMessage="1" error="リストから選択してください" sqref="R312" xr:uid="{5880BDA3-856E-4940-AF79-6CFB034D2929}">
      <formula1>"○,　"</formula1>
    </dataValidation>
    <dataValidation errorStyle="warning" imeMode="hiragana" allowBlank="1" showInputMessage="1" showErrorMessage="1" sqref="S312:W312" xr:uid="{5EEE4802-BF47-46A0-8D23-0FC7239359F9}"/>
    <dataValidation errorStyle="warning" imeMode="hiragana" allowBlank="1" showInputMessage="1" showErrorMessage="1" sqref="X312:Y312" xr:uid="{45A88C55-5B2A-4BC1-B783-445CCEE381E3}"/>
    <dataValidation type="list" imeMode="halfAlpha" allowBlank="1" showInputMessage="1" showErrorMessage="1" error="リストから選択してください" sqref="R313" xr:uid="{86D123C4-0A76-4A4E-9590-E6A4FD5DD051}">
      <formula1>"○,　"</formula1>
    </dataValidation>
    <dataValidation errorStyle="warning" imeMode="hiragana" allowBlank="1" showInputMessage="1" showErrorMessage="1" sqref="S313:W313" xr:uid="{9DB77FB0-B17B-45C9-9AF8-0273F80A2076}"/>
    <dataValidation errorStyle="warning" imeMode="hiragana" allowBlank="1" showInputMessage="1" showErrorMessage="1" sqref="X313:Y313" xr:uid="{1DC41432-F044-4836-A249-09126D80B5D9}"/>
    <dataValidation type="list" imeMode="halfAlpha" allowBlank="1" showInputMessage="1" showErrorMessage="1" error="リストから選択してください" sqref="R314" xr:uid="{6C1524B3-9C41-4B96-9E6F-785C45E6E5E0}">
      <formula1>"○,　"</formula1>
    </dataValidation>
    <dataValidation errorStyle="warning" imeMode="hiragana" allowBlank="1" showInputMessage="1" showErrorMessage="1" sqref="S314:W314" xr:uid="{C4DBDEE8-EC0E-4076-81E4-B9488A8D9EE0}"/>
    <dataValidation errorStyle="warning" imeMode="hiragana" allowBlank="1" showInputMessage="1" showErrorMessage="1" sqref="X314:Y314" xr:uid="{D4FB6DBA-CDB7-43CE-BC2E-6A14EB6264AF}"/>
    <dataValidation type="list" imeMode="halfAlpha" allowBlank="1" showInputMessage="1" showErrorMessage="1" error="リストから選択してください" sqref="R315" xr:uid="{C21FA227-2DF2-4306-AB00-4661E6ABADD3}">
      <formula1>"○,　"</formula1>
    </dataValidation>
    <dataValidation errorStyle="warning" imeMode="hiragana" allowBlank="1" showInputMessage="1" showErrorMessage="1" sqref="S315:W315" xr:uid="{53B3965F-9FD9-4E6B-A2C5-E5F22C4FDEFA}"/>
    <dataValidation errorStyle="warning" imeMode="hiragana" allowBlank="1" showInputMessage="1" showErrorMessage="1" sqref="X315:Y315" xr:uid="{17DBB72D-3D8C-4623-80F1-959EFC62E865}"/>
    <dataValidation type="list" imeMode="halfAlpha" allowBlank="1" showInputMessage="1" showErrorMessage="1" error="リストから選択してください" sqref="R316" xr:uid="{910ED442-2861-4705-B8F5-5A2210CB0513}">
      <formula1>"○,　"</formula1>
    </dataValidation>
    <dataValidation errorStyle="warning" imeMode="hiragana" allowBlank="1" showInputMessage="1" showErrorMessage="1" sqref="S316:W316" xr:uid="{F703D8D2-F5B7-4F09-876C-0DDCD9B99341}"/>
    <dataValidation errorStyle="warning" imeMode="hiragana" allowBlank="1" showInputMessage="1" showErrorMessage="1" sqref="X316:Y316" xr:uid="{9D41E72D-71C9-4F7C-8149-510D4F3F0682}"/>
    <dataValidation type="list" imeMode="halfAlpha" allowBlank="1" showInputMessage="1" showErrorMessage="1" error="リストから選択してください" sqref="R317" xr:uid="{726F8CE0-9DFC-4A31-828D-25D2E640C2E9}">
      <formula1>"○,　"</formula1>
    </dataValidation>
    <dataValidation errorStyle="warning" imeMode="hiragana" allowBlank="1" showInputMessage="1" showErrorMessage="1" sqref="S317:W317" xr:uid="{5EE68657-E493-4A50-BA12-88B4CA260E8E}"/>
    <dataValidation errorStyle="warning" imeMode="hiragana" allowBlank="1" showInputMessage="1" showErrorMessage="1" sqref="X317:Y317" xr:uid="{23DC537E-5EFE-4B0B-8FF5-B107AD3889CC}"/>
    <dataValidation type="list" imeMode="halfAlpha" allowBlank="1" showInputMessage="1" showErrorMessage="1" error="リストから選択してください" sqref="R318" xr:uid="{53B5F27A-7D51-458E-9439-E547B02D3E7E}">
      <formula1>"○,　"</formula1>
    </dataValidation>
    <dataValidation errorStyle="warning" imeMode="hiragana" allowBlank="1" showInputMessage="1" showErrorMessage="1" sqref="S318:W318" xr:uid="{075D251C-8397-431E-A575-7E372BE5F781}"/>
    <dataValidation errorStyle="warning" imeMode="hiragana" allowBlank="1" showInputMessage="1" showErrorMessage="1" sqref="X318:Y318" xr:uid="{4721E15D-1BED-4AFF-9A10-07B2B4830241}"/>
    <dataValidation type="list" imeMode="halfAlpha" allowBlank="1" showInputMessage="1" showErrorMessage="1" error="リストから選択してください" sqref="R319" xr:uid="{78170A59-95A8-4C98-9CB6-775528175C65}">
      <formula1>"○,　"</formula1>
    </dataValidation>
    <dataValidation errorStyle="warning" imeMode="hiragana" allowBlank="1" showInputMessage="1" showErrorMessage="1" sqref="S319:W319" xr:uid="{20F942D3-33A4-4D46-ADAE-9C9A4938D769}"/>
    <dataValidation errorStyle="warning" imeMode="hiragana" allowBlank="1" showInputMessage="1" showErrorMessage="1" sqref="X319:Y319" xr:uid="{63E04DC3-5F70-4768-9390-4AC03ED68ECB}"/>
    <dataValidation type="list" imeMode="halfAlpha" allowBlank="1" showInputMessage="1" showErrorMessage="1" error="リストから選択してください" sqref="R320" xr:uid="{AB507AF6-5360-4489-84EC-287E152AD444}">
      <formula1>"○,　"</formula1>
    </dataValidation>
    <dataValidation errorStyle="warning" imeMode="hiragana" allowBlank="1" showInputMessage="1" showErrorMessage="1" sqref="S320:W320" xr:uid="{C622F2D8-4FB5-470B-9159-6E40EA0B9DB0}"/>
    <dataValidation errorStyle="warning" imeMode="hiragana" allowBlank="1" showInputMessage="1" showErrorMessage="1" sqref="X320:Y320" xr:uid="{4D80C067-54EC-4AAB-BA67-1524735B68AA}"/>
    <dataValidation type="list" imeMode="halfAlpha" allowBlank="1" showInputMessage="1" showErrorMessage="1" error="リストから選択してください" sqref="R321" xr:uid="{FC6C4779-5FFF-4C00-8BF5-A9936142BC6D}">
      <formula1>"○,　"</formula1>
    </dataValidation>
    <dataValidation errorStyle="warning" imeMode="hiragana" allowBlank="1" showInputMessage="1" showErrorMessage="1" sqref="S321:W321" xr:uid="{E556FCC2-BB3D-44B0-90FE-AB7387687D6E}"/>
    <dataValidation errorStyle="warning" imeMode="hiragana" allowBlank="1" showInputMessage="1" showErrorMessage="1" sqref="X321:Y321" xr:uid="{877A6EF7-8DE6-4154-958C-06BC0C8FB54D}"/>
    <dataValidation type="list" imeMode="halfAlpha" allowBlank="1" showInputMessage="1" showErrorMessage="1" error="リストから選択してください" sqref="R322" xr:uid="{1CE83DCC-6C3D-4C78-AE91-0C0D4D4D9F77}">
      <formula1>"○,　"</formula1>
    </dataValidation>
    <dataValidation errorStyle="warning" imeMode="hiragana" allowBlank="1" showInputMessage="1" showErrorMessage="1" sqref="S322:W322" xr:uid="{F0C48018-EBD4-4E7D-BC9B-DFB11D491E28}"/>
    <dataValidation errorStyle="warning" imeMode="hiragana" allowBlank="1" showInputMessage="1" showErrorMessage="1" sqref="X322:Y322" xr:uid="{DA4874F6-0C21-4F4C-9960-CAB470E1C90C}"/>
    <dataValidation type="list" imeMode="halfAlpha" allowBlank="1" showInputMessage="1" showErrorMessage="1" error="リストから選択してください" sqref="R323" xr:uid="{3755BA3E-E693-4B70-AF05-41F9BB880442}">
      <formula1>"○,　"</formula1>
    </dataValidation>
    <dataValidation errorStyle="warning" imeMode="hiragana" allowBlank="1" showInputMessage="1" showErrorMessage="1" sqref="S323:W323" xr:uid="{F330FC4C-A3EF-47F3-AFD9-AD1DF8026372}"/>
    <dataValidation errorStyle="warning" imeMode="hiragana" allowBlank="1" showInputMessage="1" showErrorMessage="1" sqref="X323:Y323" xr:uid="{60A3D776-ED31-489E-B597-F8DE42BDD733}"/>
    <dataValidation type="list" imeMode="halfAlpha" allowBlank="1" showInputMessage="1" showErrorMessage="1" error="リストから選択してください" sqref="R324" xr:uid="{E475A85A-06A4-4B09-A586-243567A6BE23}">
      <formula1>"○,　"</formula1>
    </dataValidation>
    <dataValidation errorStyle="warning" imeMode="hiragana" allowBlank="1" showInputMessage="1" showErrorMessage="1" sqref="S324:W324" xr:uid="{9346663F-A7C9-488A-8FDD-05896A22B8BC}"/>
    <dataValidation errorStyle="warning" imeMode="hiragana" allowBlank="1" showInputMessage="1" showErrorMessage="1" sqref="X324:Y324" xr:uid="{5AF1320D-AC91-4FE2-9B4E-1F3463A090D7}"/>
    <dataValidation type="list" imeMode="halfAlpha" allowBlank="1" showInputMessage="1" showErrorMessage="1" error="リストから選択してください" sqref="R325" xr:uid="{7D7A3A71-C909-4E49-98F0-836BCA69075A}">
      <formula1>"○,　"</formula1>
    </dataValidation>
    <dataValidation errorStyle="warning" imeMode="hiragana" allowBlank="1" showInputMessage="1" showErrorMessage="1" sqref="S325:W325" xr:uid="{69EC51E2-6EE6-407D-86E6-65A42E1039C4}"/>
    <dataValidation errorStyle="warning" imeMode="hiragana" allowBlank="1" showInputMessage="1" showErrorMessage="1" sqref="X325:Y325" xr:uid="{03DB642A-F3F7-45F1-918D-59D339DC6AED}"/>
    <dataValidation type="list" imeMode="halfAlpha" allowBlank="1" showInputMessage="1" showErrorMessage="1" error="リストから選択してください" sqref="R326" xr:uid="{E46F739E-02AB-4B46-85DE-97399E5F18F4}">
      <formula1>"○,　"</formula1>
    </dataValidation>
    <dataValidation errorStyle="warning" imeMode="hiragana" allowBlank="1" showInputMessage="1" showErrorMessage="1" sqref="S326:W326" xr:uid="{541D7B11-E2F2-4950-8A87-78234C299B38}"/>
    <dataValidation errorStyle="warning" imeMode="hiragana" allowBlank="1" showInputMessage="1" showErrorMessage="1" sqref="X326:Y326" xr:uid="{1A2A09E3-3C65-49D1-ACFE-AF40B614726A}"/>
    <dataValidation type="list" imeMode="halfAlpha" allowBlank="1" showInputMessage="1" showErrorMessage="1" error="リストから選択してください" sqref="R327" xr:uid="{9382D4C7-6188-4612-8E3E-841C6638EC5D}">
      <formula1>"○,　"</formula1>
    </dataValidation>
    <dataValidation errorStyle="warning" imeMode="hiragana" allowBlank="1" showInputMessage="1" showErrorMessage="1" sqref="S327:W327" xr:uid="{B9F267E9-F92A-49B1-86C9-2B1D5A570D21}"/>
    <dataValidation errorStyle="warning" imeMode="hiragana" allowBlank="1" showInputMessage="1" showErrorMessage="1" sqref="X327:Y327" xr:uid="{BFC3DC74-8552-410A-9D51-D37B34BD5C25}"/>
    <dataValidation type="list" imeMode="halfAlpha" allowBlank="1" showInputMessage="1" showErrorMessage="1" error="リストから選択してください" sqref="R328" xr:uid="{5A70074E-76F7-4CC1-91D2-9906678DBF99}">
      <formula1>"○,　"</formula1>
    </dataValidation>
    <dataValidation errorStyle="warning" imeMode="hiragana" allowBlank="1" showInputMessage="1" showErrorMessage="1" sqref="S328:W328" xr:uid="{F9CAFA51-7AA8-4127-9ABB-B207A7495AC5}"/>
    <dataValidation errorStyle="warning" imeMode="hiragana" allowBlank="1" showInputMessage="1" showErrorMessage="1" sqref="X328:Y328" xr:uid="{E43E7172-2627-448B-BC49-5DFA755FBA3E}"/>
    <dataValidation type="list" imeMode="halfAlpha" allowBlank="1" showInputMessage="1" showErrorMessage="1" error="リストから選択してください" sqref="R329" xr:uid="{521E9323-E3D7-4482-AB90-CE5DAC7E062C}">
      <formula1>"○,　"</formula1>
    </dataValidation>
    <dataValidation errorStyle="warning" imeMode="hiragana" allowBlank="1" showInputMessage="1" showErrorMessage="1" sqref="S329:W329" xr:uid="{DDE89559-0205-49B2-9F5F-E1F775D7DA01}"/>
    <dataValidation errorStyle="warning" imeMode="hiragana" allowBlank="1" showInputMessage="1" showErrorMessage="1" sqref="X329:Y329" xr:uid="{E3643F41-50FA-4438-B1BE-2EC95D578878}"/>
    <dataValidation type="list" imeMode="halfAlpha" allowBlank="1" showInputMessage="1" showErrorMessage="1" error="リストから選択してください" sqref="R330" xr:uid="{2B12CC3D-839E-488A-8D2C-C7013A272BB5}">
      <formula1>"○,　"</formula1>
    </dataValidation>
    <dataValidation errorStyle="warning" imeMode="hiragana" allowBlank="1" showInputMessage="1" showErrorMessage="1" sqref="S330:W330" xr:uid="{0DDEA72B-4161-4FA2-88D2-5C0A91A8914E}"/>
    <dataValidation errorStyle="warning" imeMode="hiragana" allowBlank="1" showInputMessage="1" showErrorMessage="1" sqref="X330:Y330" xr:uid="{3CC703CF-683A-491E-9E6C-FA5D0EDC3228}"/>
    <dataValidation type="list" imeMode="halfAlpha" allowBlank="1" showInputMessage="1" showErrorMessage="1" error="リストから選択してください" sqref="R331" xr:uid="{AFDD75CC-D4AF-4694-A308-2A3D4B37CF77}">
      <formula1>"○,　"</formula1>
    </dataValidation>
    <dataValidation errorStyle="warning" imeMode="hiragana" allowBlank="1" showInputMessage="1" showErrorMessage="1" sqref="S331:W331" xr:uid="{8420AC9F-6919-4175-881E-0CD75DF15CDC}"/>
    <dataValidation errorStyle="warning" imeMode="hiragana" allowBlank="1" showInputMessage="1" showErrorMessage="1" sqref="X331:Y331" xr:uid="{2ABFF5C4-9760-49AA-A17C-D6FCE8058122}"/>
    <dataValidation type="list" imeMode="halfAlpha" allowBlank="1" showInputMessage="1" showErrorMessage="1" error="リストから選択してください" sqref="R332" xr:uid="{BB044D74-BFF4-455B-8C61-592910431CBC}">
      <formula1>"○,　"</formula1>
    </dataValidation>
    <dataValidation errorStyle="warning" imeMode="hiragana" allowBlank="1" showInputMessage="1" showErrorMessage="1" sqref="S332:W332" xr:uid="{68592387-370F-44A4-9AFD-26F1193DB18E}"/>
    <dataValidation errorStyle="warning" imeMode="hiragana" allowBlank="1" showInputMessage="1" showErrorMessage="1" sqref="X332:Y332" xr:uid="{60674575-75E9-4F27-818C-54EC203A9E53}"/>
    <dataValidation type="list" imeMode="halfAlpha" allowBlank="1" showInputMessage="1" showErrorMessage="1" error="リストから選択してください" sqref="R333" xr:uid="{DDE3F435-122D-48B4-AFC6-ED3AB0311F30}">
      <formula1>"○,　"</formula1>
    </dataValidation>
    <dataValidation errorStyle="warning" imeMode="hiragana" allowBlank="1" showInputMessage="1" showErrorMessage="1" sqref="S333:W333" xr:uid="{37260D01-E58A-45FA-B5D7-A7C96E14B967}"/>
    <dataValidation errorStyle="warning" imeMode="hiragana" allowBlank="1" showInputMessage="1" showErrorMessage="1" sqref="X333:Y333" xr:uid="{1902A36D-C813-41B6-BCB2-CE0807A2A44A}"/>
    <dataValidation type="list" imeMode="halfAlpha" allowBlank="1" showInputMessage="1" showErrorMessage="1" error="リストから選択してください" sqref="R334" xr:uid="{B6970106-8304-49E7-AF7D-1F63A5887242}">
      <formula1>"○,　"</formula1>
    </dataValidation>
    <dataValidation errorStyle="warning" imeMode="hiragana" allowBlank="1" showInputMessage="1" showErrorMessage="1" sqref="S334:W334" xr:uid="{B8DB1A12-9298-45E7-A884-BF4B202623FC}"/>
    <dataValidation errorStyle="warning" imeMode="hiragana" allowBlank="1" showInputMessage="1" showErrorMessage="1" sqref="X334:Y334" xr:uid="{389EAB31-1EB0-4F74-8189-E8EB7B882B58}"/>
    <dataValidation type="list" imeMode="halfAlpha" allowBlank="1" showInputMessage="1" showErrorMessage="1" error="リストから選択してください" sqref="R335" xr:uid="{A916F245-4246-4418-A3DD-89B11F3EEB55}">
      <formula1>"○,　"</formula1>
    </dataValidation>
    <dataValidation errorStyle="warning" imeMode="hiragana" allowBlank="1" showInputMessage="1" showErrorMessage="1" sqref="S335:W335" xr:uid="{E3F048B2-BFF0-4A74-A5F3-45A6AFA8081C}"/>
    <dataValidation errorStyle="warning" imeMode="hiragana" allowBlank="1" showInputMessage="1" showErrorMessage="1" sqref="X335:Y335" xr:uid="{472261D9-0558-44D9-979B-2E28EC8306A0}"/>
    <dataValidation type="list" imeMode="halfAlpha" allowBlank="1" showInputMessage="1" showErrorMessage="1" error="リストから選択してください" sqref="R336" xr:uid="{BABC8924-6192-43AE-B944-3E7EF052A8AE}">
      <formula1>"○,　"</formula1>
    </dataValidation>
    <dataValidation errorStyle="warning" imeMode="hiragana" allowBlank="1" showInputMessage="1" showErrorMessage="1" sqref="S336:W336" xr:uid="{AB160021-C6AC-4BD8-BDFC-83F5D3F9C344}"/>
    <dataValidation errorStyle="warning" imeMode="hiragana" allowBlank="1" showInputMessage="1" showErrorMessage="1" sqref="X336:Y336" xr:uid="{51067FBC-BBFD-4111-A4EC-130CA907F6E1}"/>
    <dataValidation type="list" imeMode="halfAlpha" allowBlank="1" showInputMessage="1" showErrorMessage="1" error="リストから選択してください" sqref="R337" xr:uid="{890B42CF-1921-4E8F-9907-B59B8550B627}">
      <formula1>"○,　"</formula1>
    </dataValidation>
    <dataValidation errorStyle="warning" imeMode="hiragana" allowBlank="1" showInputMessage="1" showErrorMessage="1" sqref="S337:W337" xr:uid="{EBFE8211-9396-43D0-BFF1-770F3D0500E1}"/>
    <dataValidation errorStyle="warning" imeMode="hiragana" allowBlank="1" showInputMessage="1" showErrorMessage="1" sqref="X337:Y337" xr:uid="{4178B55C-CC6C-4C45-89A1-1AC8C9F0214A}"/>
    <dataValidation type="list" imeMode="halfAlpha" allowBlank="1" showInputMessage="1" showErrorMessage="1" error="リストから選択してください" sqref="R338" xr:uid="{333442B2-C190-469B-A592-937018DDABD5}">
      <formula1>"○,　"</formula1>
    </dataValidation>
    <dataValidation errorStyle="warning" imeMode="hiragana" allowBlank="1" showInputMessage="1" showErrorMessage="1" sqref="S338:W338" xr:uid="{FA0EC6C1-319E-4314-9A51-83AABC77EF3F}"/>
    <dataValidation errorStyle="warning" imeMode="hiragana" allowBlank="1" showInputMessage="1" showErrorMessage="1" sqref="X338:Y338" xr:uid="{0CDCA1B0-59A0-4C61-8CCC-A830805650B9}"/>
    <dataValidation type="list" imeMode="halfAlpha" allowBlank="1" showInputMessage="1" showErrorMessage="1" error="リストから選択してください" sqref="R339" xr:uid="{AF9EF837-BABB-470E-B185-842F14F3F8CF}">
      <formula1>"○,　"</formula1>
    </dataValidation>
    <dataValidation errorStyle="warning" imeMode="hiragana" allowBlank="1" showInputMessage="1" showErrorMessage="1" sqref="S339:W339" xr:uid="{76AE3CA8-4224-413C-AAB4-CCE68BEEE32B}"/>
    <dataValidation errorStyle="warning" imeMode="hiragana" allowBlank="1" showInputMessage="1" showErrorMessage="1" sqref="X339:Y339" xr:uid="{3C5C8A31-5B3D-43FA-8E99-380221F08CC5}"/>
    <dataValidation type="list" imeMode="halfAlpha" allowBlank="1" showInputMessage="1" showErrorMessage="1" error="リストから選択してください" sqref="R340" xr:uid="{C00452B7-57F4-45FF-8DE1-E57E12587B4E}">
      <formula1>"○,　"</formula1>
    </dataValidation>
    <dataValidation errorStyle="warning" imeMode="hiragana" allowBlank="1" showInputMessage="1" showErrorMessage="1" sqref="S340:W340" xr:uid="{B47875CF-D602-4121-B671-1B10E6927B22}"/>
    <dataValidation errorStyle="warning" imeMode="hiragana" allowBlank="1" showInputMessage="1" showErrorMessage="1" sqref="X340:Y340" xr:uid="{11E2EBCE-DFB1-4E10-9065-C91303194C8E}"/>
    <dataValidation type="list" imeMode="halfAlpha" allowBlank="1" showInputMessage="1" showErrorMessage="1" error="リストから選択してください" sqref="R341" xr:uid="{7CF1F4BF-4E88-46E7-83C1-FBAD6603D641}">
      <formula1>"○,　"</formula1>
    </dataValidation>
    <dataValidation errorStyle="warning" imeMode="hiragana" allowBlank="1" showInputMessage="1" showErrorMessage="1" sqref="S341:W341" xr:uid="{118E4DE7-4645-46DE-8B09-AB7B012B096C}"/>
    <dataValidation errorStyle="warning" imeMode="hiragana" allowBlank="1" showInputMessage="1" showErrorMessage="1" sqref="X341:Y341" xr:uid="{640E92F8-79A0-4411-B9D7-1DF3E9C5D20D}"/>
    <dataValidation type="list" imeMode="halfAlpha" allowBlank="1" showInputMessage="1" showErrorMessage="1" error="リストから選択してください" sqref="R342" xr:uid="{186F4936-5817-4974-B510-E2767D8ED812}">
      <formula1>"○,　"</formula1>
    </dataValidation>
    <dataValidation errorStyle="warning" imeMode="hiragana" allowBlank="1" showInputMessage="1" showErrorMessage="1" sqref="S342:W342" xr:uid="{C5992D8E-9FF9-44BC-AF90-B15BEED31139}"/>
    <dataValidation errorStyle="warning" imeMode="hiragana" allowBlank="1" showInputMessage="1" showErrorMessage="1" sqref="X342:Y342" xr:uid="{5C887552-BFC3-4988-9D8C-B9F530B80E0E}"/>
    <dataValidation type="list" imeMode="halfAlpha" allowBlank="1" showInputMessage="1" showErrorMessage="1" error="リストから選択してください" sqref="R343" xr:uid="{90987513-0A16-4752-AEDD-F66ABC411E49}">
      <formula1>"○,　"</formula1>
    </dataValidation>
    <dataValidation errorStyle="warning" imeMode="hiragana" allowBlank="1" showInputMessage="1" showErrorMessage="1" sqref="S343:W343" xr:uid="{7EA2D43C-8C26-4259-BD1A-B85879C64FB9}"/>
    <dataValidation errorStyle="warning" imeMode="hiragana" allowBlank="1" showInputMessage="1" showErrorMessage="1" sqref="X343:Y343" xr:uid="{A0C76FC9-7C0E-4B9B-8F09-7D0D3201C200}"/>
    <dataValidation type="list" imeMode="halfAlpha" allowBlank="1" showInputMessage="1" showErrorMessage="1" error="リストから選択してください" sqref="R344" xr:uid="{11CC4B53-B039-4E4F-B0F8-C2B348DA2129}">
      <formula1>"○,　"</formula1>
    </dataValidation>
    <dataValidation errorStyle="warning" imeMode="hiragana" allowBlank="1" showInputMessage="1" showErrorMessage="1" sqref="S344:W344" xr:uid="{BF99AA77-65A3-4474-A844-91BED7CBB884}"/>
    <dataValidation errorStyle="warning" imeMode="hiragana" allowBlank="1" showInputMessage="1" showErrorMessage="1" sqref="X344:Y344" xr:uid="{2B7C65F4-59E1-4576-924E-9C45630A0F9F}"/>
    <dataValidation type="list" imeMode="halfAlpha" allowBlank="1" showInputMessage="1" showErrorMessage="1" error="リストから選択してください" sqref="R345" xr:uid="{3ED46D85-A852-4987-A6F9-433059D23EE0}">
      <formula1>"○,　"</formula1>
    </dataValidation>
    <dataValidation errorStyle="warning" imeMode="hiragana" allowBlank="1" showInputMessage="1" showErrorMessage="1" sqref="S345:W345" xr:uid="{0196D315-623D-4FEC-B25F-57A055920504}"/>
    <dataValidation errorStyle="warning" imeMode="hiragana" allowBlank="1" showInputMessage="1" showErrorMessage="1" sqref="X345:Y345" xr:uid="{25799F6E-CAA8-49F7-BE45-94E1D8D0EA5C}"/>
    <dataValidation type="list" imeMode="halfAlpha" allowBlank="1" showInputMessage="1" showErrorMessage="1" error="リストから選択してください" sqref="R346" xr:uid="{4D8C17C9-AE32-49EB-92A7-06BBDB6476D8}">
      <formula1>"○,　"</formula1>
    </dataValidation>
    <dataValidation errorStyle="warning" imeMode="hiragana" allowBlank="1" showInputMessage="1" showErrorMessage="1" sqref="S346:W346" xr:uid="{95BB3E73-385E-4433-8BD9-F445E441D437}"/>
    <dataValidation errorStyle="warning" imeMode="hiragana" allowBlank="1" showInputMessage="1" showErrorMessage="1" sqref="X346:Y346" xr:uid="{564D018D-AD93-4035-AC9D-858C2DE843B0}"/>
    <dataValidation type="list" imeMode="halfAlpha" allowBlank="1" showInputMessage="1" showErrorMessage="1" error="リストから選択してください" sqref="R347" xr:uid="{D96FB61C-AA26-4EAC-9EA9-B02D24805100}">
      <formula1>"○,　"</formula1>
    </dataValidation>
    <dataValidation errorStyle="warning" imeMode="hiragana" allowBlank="1" showInputMessage="1" showErrorMessage="1" sqref="S347:W347" xr:uid="{825AF2DD-3F41-43CA-964E-89484EEADB58}"/>
    <dataValidation errorStyle="warning" imeMode="hiragana" allowBlank="1" showInputMessage="1" showErrorMessage="1" sqref="X347:Y347" xr:uid="{9D1719EA-273C-4087-8489-A902E22279A5}"/>
    <dataValidation type="list" imeMode="halfAlpha" allowBlank="1" showInputMessage="1" showErrorMessage="1" error="リストから選択してください" sqref="R348" xr:uid="{7F9FADE0-2BDB-49F7-A8B3-053DFD743131}">
      <formula1>"○,　"</formula1>
    </dataValidation>
    <dataValidation errorStyle="warning" imeMode="hiragana" allowBlank="1" showInputMessage="1" showErrorMessage="1" sqref="S348:W348" xr:uid="{E8770C25-573D-4D5B-B221-954BB25A7BDB}"/>
    <dataValidation errorStyle="warning" imeMode="hiragana" allowBlank="1" showInputMessage="1" showErrorMessage="1" sqref="X348:Y348" xr:uid="{12686BED-2B21-437D-B06C-E444017CA2BE}"/>
    <dataValidation type="list" imeMode="halfAlpha" allowBlank="1" showInputMessage="1" showErrorMessage="1" error="リストから選択してください" sqref="R349" xr:uid="{1A14BDDD-3DAF-4FE4-92CD-98905BB5ADBF}">
      <formula1>"○,　"</formula1>
    </dataValidation>
    <dataValidation errorStyle="warning" imeMode="hiragana" allowBlank="1" showInputMessage="1" showErrorMessage="1" sqref="S349:W349" xr:uid="{6E60E799-AC9B-43EB-9692-D0C8AF047FC6}"/>
    <dataValidation errorStyle="warning" imeMode="hiragana" allowBlank="1" showInputMessage="1" showErrorMessage="1" sqref="X349:Y349" xr:uid="{3436456E-E326-447A-82E6-430F201A3E0F}"/>
    <dataValidation type="list" imeMode="halfAlpha" allowBlank="1" showInputMessage="1" showErrorMessage="1" error="リストから選択してください" sqref="R350" xr:uid="{DC6566FD-57B5-4C33-87A2-489C277E1E53}">
      <formula1>"○,　"</formula1>
    </dataValidation>
    <dataValidation errorStyle="warning" imeMode="hiragana" allowBlank="1" showInputMessage="1" showErrorMessage="1" sqref="S350:W350" xr:uid="{4D4BD968-A6FE-49E3-8CD4-BA636C74315D}"/>
    <dataValidation errorStyle="warning" imeMode="hiragana" allowBlank="1" showInputMessage="1" showErrorMessage="1" sqref="X350:Y350" xr:uid="{DC44E0A7-1618-4A24-81A0-88E45D4BDC4B}"/>
    <dataValidation type="list" imeMode="halfAlpha" allowBlank="1" showInputMessage="1" showErrorMessage="1" error="リストから選択してください" sqref="R351" xr:uid="{0FBE2BE6-4704-4B9A-9FCC-1C141F24D3E5}">
      <formula1>"○,　"</formula1>
    </dataValidation>
    <dataValidation errorStyle="warning" imeMode="hiragana" allowBlank="1" showInputMessage="1" showErrorMessage="1" sqref="S351:W351" xr:uid="{B49613B0-243C-4EE9-A272-BCC615C44CC7}"/>
    <dataValidation errorStyle="warning" imeMode="hiragana" allowBlank="1" showInputMessage="1" showErrorMessage="1" sqref="X351:Y351" xr:uid="{4419C64D-F863-43A7-9889-AD9B1E3A2C42}"/>
    <dataValidation type="list" imeMode="halfAlpha" allowBlank="1" showInputMessage="1" showErrorMessage="1" error="リストから選択してください" sqref="R352" xr:uid="{DC4E6258-BB06-40D1-90DB-4779443225AA}">
      <formula1>"○,　"</formula1>
    </dataValidation>
    <dataValidation errorStyle="warning" imeMode="hiragana" allowBlank="1" showInputMessage="1" showErrorMessage="1" sqref="S352:W352" xr:uid="{F5A9585B-225B-4BFC-8B99-0C268976CFBF}"/>
    <dataValidation errorStyle="warning" imeMode="hiragana" allowBlank="1" showInputMessage="1" showErrorMessage="1" sqref="X352:Y352" xr:uid="{CD78B8A4-8152-4A11-828E-973112F280B5}"/>
  </dataValidations>
  <pageMargins left="0.19685039370078741" right="0.19685039370078741" top="0.39370078740157483" bottom="0.19685039370078741" header="0.19685039370078741" footer="0.19685039370078741"/>
  <pageSetup paperSize="9" scale="62"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15"/>
  <sheetViews>
    <sheetView zoomScaleNormal="100" workbookViewId="0"/>
  </sheetViews>
  <sheetFormatPr defaultRowHeight="13.5" x14ac:dyDescent="0.15"/>
  <cols>
    <col min="1" max="16384" width="9" style="127"/>
  </cols>
  <sheetData>
    <row r="1" spans="1:11" x14ac:dyDescent="0.15">
      <c r="A1" s="127"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1" x14ac:dyDescent="0.15">
      <c r="A2" s="127" t="str">
        <f>"@神奈川県@和歌山県@鹿児島県@"</f>
        <v>@神奈川県@和歌山県@鹿児島県@</v>
      </c>
    </row>
    <row r="4" spans="1:11" x14ac:dyDescent="0.15">
      <c r="A4" s="127" t="s">
        <v>362</v>
      </c>
    </row>
    <row r="5" spans="1:11" x14ac:dyDescent="0.15">
      <c r="A5" s="127" t="s">
        <v>367</v>
      </c>
    </row>
    <row r="6" spans="1:11" x14ac:dyDescent="0.15">
      <c r="A6" s="18"/>
      <c r="B6" s="18"/>
      <c r="C6" s="18"/>
      <c r="D6" s="18"/>
      <c r="E6" s="18"/>
      <c r="F6" s="18"/>
      <c r="G6" s="18"/>
      <c r="H6" s="18"/>
      <c r="I6" s="18"/>
      <c r="J6" s="18"/>
      <c r="K6" s="18"/>
    </row>
    <row r="7" spans="1:11" x14ac:dyDescent="0.15">
      <c r="A7" s="18"/>
      <c r="B7" s="18"/>
      <c r="C7" s="18"/>
      <c r="D7" s="18"/>
      <c r="E7" s="18"/>
      <c r="F7" s="18"/>
      <c r="G7" s="18"/>
      <c r="H7" s="18"/>
      <c r="I7" s="18"/>
      <c r="J7" s="18"/>
      <c r="K7" s="18"/>
    </row>
    <row r="8" spans="1:11" x14ac:dyDescent="0.15">
      <c r="A8" s="18"/>
      <c r="B8" s="18"/>
      <c r="C8" s="18"/>
      <c r="D8" s="18"/>
      <c r="E8" s="18"/>
      <c r="F8" s="18"/>
      <c r="G8" s="18"/>
      <c r="H8" s="18"/>
      <c r="I8" s="18"/>
      <c r="J8" s="18"/>
      <c r="K8" s="18"/>
    </row>
    <row r="9" spans="1:11" x14ac:dyDescent="0.15">
      <c r="A9" s="18"/>
      <c r="B9" s="18"/>
      <c r="C9" s="18"/>
      <c r="D9" s="18"/>
      <c r="E9" s="18"/>
      <c r="F9" s="18"/>
      <c r="G9" s="18"/>
      <c r="H9" s="18"/>
      <c r="I9" s="18"/>
      <c r="J9" s="18"/>
      <c r="K9" s="18"/>
    </row>
    <row r="10" spans="1:11" x14ac:dyDescent="0.15">
      <c r="A10" s="18"/>
      <c r="B10" s="18"/>
      <c r="C10" s="18"/>
      <c r="D10" s="18"/>
      <c r="E10" s="18"/>
      <c r="F10" s="18"/>
      <c r="G10" s="18"/>
      <c r="H10" s="18"/>
      <c r="I10" s="18"/>
      <c r="J10" s="18"/>
      <c r="K10" s="18"/>
    </row>
    <row r="11" spans="1:11" x14ac:dyDescent="0.15">
      <c r="A11" s="18"/>
      <c r="B11" s="18"/>
      <c r="C11" s="18"/>
      <c r="D11" s="18"/>
      <c r="E11" s="18"/>
      <c r="F11" s="18"/>
      <c r="G11" s="18"/>
      <c r="H11" s="18"/>
      <c r="I11" s="18"/>
      <c r="J11" s="18"/>
      <c r="K11" s="18"/>
    </row>
    <row r="12" spans="1:11" x14ac:dyDescent="0.15">
      <c r="A12" s="18"/>
      <c r="B12" s="18"/>
      <c r="C12" s="18"/>
      <c r="D12" s="18"/>
      <c r="E12" s="18"/>
      <c r="F12" s="18"/>
      <c r="G12" s="18"/>
      <c r="H12" s="18"/>
      <c r="I12" s="18"/>
      <c r="J12" s="18"/>
      <c r="K12" s="18"/>
    </row>
    <row r="13" spans="1:11" x14ac:dyDescent="0.15">
      <c r="A13" s="18"/>
      <c r="B13" s="18"/>
      <c r="C13" s="18"/>
      <c r="D13" s="18"/>
      <c r="E13" s="18"/>
      <c r="F13" s="18"/>
      <c r="G13" s="18"/>
      <c r="H13" s="18"/>
      <c r="I13" s="18"/>
      <c r="J13" s="18"/>
      <c r="K13" s="18"/>
    </row>
    <row r="14" spans="1:11" x14ac:dyDescent="0.15">
      <c r="A14" s="18"/>
      <c r="B14" s="18"/>
      <c r="C14" s="18"/>
      <c r="D14" s="18"/>
      <c r="E14" s="18"/>
      <c r="F14" s="18"/>
      <c r="G14" s="18"/>
      <c r="H14" s="18"/>
      <c r="I14" s="18"/>
      <c r="J14" s="18"/>
      <c r="K14" s="18"/>
    </row>
    <row r="15" spans="1:11" x14ac:dyDescent="0.15">
      <c r="A15" s="18"/>
      <c r="B15" s="18"/>
      <c r="C15" s="18"/>
      <c r="D15" s="18"/>
      <c r="E15" s="18"/>
      <c r="F15" s="18"/>
      <c r="G15" s="18"/>
      <c r="H15" s="18"/>
      <c r="I15" s="18"/>
      <c r="J15" s="18"/>
      <c r="K15" s="18"/>
    </row>
  </sheetData>
  <sheetProtection algorithmName="SHA-512" hashValue="r/MP9IOKrTwSPhyQLyK/nqFH+qITqic+RhbDNV+wxwhQ1POUcRLRy/ZLHRFfEoeX5Tz7Bb98fnX8SdwNp87ffA==" saltValue="YBowvzlswsEuUR2FMIYoaQ=="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希望業種数</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2022-02-16T04:22:00Z</cp:lastPrinted>
  <dcterms:created xsi:type="dcterms:W3CDTF">2018-07-20T07:50:20Z</dcterms:created>
  <dcterms:modified xsi:type="dcterms:W3CDTF">2025-11-04T07:22:06Z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3a4e7fa2-52cc-43db-ad33-0160453b7577</vt:lpwstr>
  </property>
</Properties>
</file>