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D:\git\bid_entry\07申請書\doc\ver6\reg_standard\"/>
    </mc:Choice>
  </mc:AlternateContent>
  <xr:revisionPtr revIDLastSave="0" documentId="13_ncr:1_{35C6747F-4284-4084-9D34-82D05ABE06A9}" xr6:coauthVersionLast="47" xr6:coauthVersionMax="47" xr10:uidLastSave="{00000000-0000-0000-0000-000000000000}"/>
  <workbookProtection workbookAlgorithmName="SHA-512" workbookHashValue="THVRJ0nATxsjbjgzTqiWDzUWHTcVRLkMR6NyNHyoAlyZF5YLOCLPTlawyIVJttH6I+iZ0OgCCSnolD1WHQMKwA==" workbookSaltValue="v8AlsrrlKO0iyWgNo1kFbg==" workbookSpinCount="100000" lockStructure="1"/>
  <bookViews>
    <workbookView xWindow="6195" yWindow="2115" windowWidth="18630" windowHeight="14175"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入力シート!$A$211</definedName>
    <definedName name="希望業種数">入力シート!$AB$211</definedName>
    <definedName name="都道府県3">settings!$A$1</definedName>
    <definedName name="都道府県4">settings!$A$2</definedName>
    <definedName name="日付例">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52" i="1" l="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85" i="1"/>
  <c r="I207" i="1" l="1"/>
  <c r="E200" i="1"/>
  <c r="AB347" i="1" l="1"/>
  <c r="AB309" i="1"/>
  <c r="AB308" i="1"/>
  <c r="AB305" i="1"/>
  <c r="AB297" i="1"/>
  <c r="AB291" i="1"/>
  <c r="AB286" i="1"/>
  <c r="AB283" i="1"/>
  <c r="AB276" i="1"/>
  <c r="AB274" i="1"/>
  <c r="AB265" i="1"/>
  <c r="AB258" i="1"/>
  <c r="AB254" i="1"/>
  <c r="AB249" i="1"/>
  <c r="AB246" i="1"/>
  <c r="AB240" i="1"/>
  <c r="AB235" i="1"/>
  <c r="AB230" i="1"/>
  <c r="AB224" i="1"/>
  <c r="AB220" i="1"/>
  <c r="AB212" i="1"/>
  <c r="AB211" i="1" l="1"/>
  <c r="I181" i="1"/>
  <c r="D114" i="1" l="1"/>
  <c r="D116" i="1" s="1"/>
  <c r="D118" i="1" s="1"/>
  <c r="D120" i="1" s="1"/>
  <c r="D122" i="1" s="1"/>
  <c r="D124" i="1" s="1"/>
  <c r="D126" i="1" s="1"/>
  <c r="A2" i="2" l="1"/>
  <c r="A1" i="2"/>
</calcChain>
</file>

<file path=xl/sharedStrings.xml><?xml version="1.0" encoding="utf-8"?>
<sst xmlns="http://schemas.openxmlformats.org/spreadsheetml/2006/main" count="563" uniqueCount="384">
  <si>
    <t>営業年数</t>
    <rPh sb="0" eb="2">
      <t>エイギョウ</t>
    </rPh>
    <rPh sb="2" eb="4">
      <t>ネンスウ</t>
    </rPh>
    <phoneticPr fontId="6"/>
  </si>
  <si>
    <t>設備の額</t>
    <rPh sb="0" eb="2">
      <t>セツビ</t>
    </rPh>
    <rPh sb="3" eb="4">
      <t>ガク</t>
    </rPh>
    <phoneticPr fontId="6"/>
  </si>
  <si>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</si>
  <si>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</si>
  <si>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</si>
  <si>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</si>
  <si>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</si>
  <si>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</si>
  <si>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</si>
  <si>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</si>
  <si>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年</t>
    <rPh sb="0" eb="1">
      <t>ネン</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</si>
  <si>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</si>
  <si>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</si>
  <si>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</si>
  <si>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</si>
  <si>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</si>
  <si>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例)カブシキガイシャスズキグミ  正式名称を全角カタカナで入力してください。</t>
    <phoneticPr fontId="5"/>
  </si>
  <si>
    <t>商号又は名称</t>
    <rPh sb="0" eb="2">
      <t>ショウゴウ</t>
    </rPh>
    <rPh sb="2" eb="3">
      <t>マタ</t>
    </rPh>
    <rPh sb="4" eb="6">
      <t>メイショウ</t>
    </rPh>
    <phoneticPr fontId="6"/>
  </si>
  <si>
    <t>例)株式会社鈴木組  正式名称で入力してください。</t>
    <phoneticPr fontId="5"/>
  </si>
  <si>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</si>
  <si>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</si>
  <si>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</si>
  <si>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 xml:space="preserve"> </t>
    <phoneticPr fontId="5"/>
  </si>
  <si>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</si>
  <si>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</si>
  <si>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</si>
  <si>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</si>
  <si>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</si>
  <si>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</si>
  <si>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</si>
  <si>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</si>
  <si>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</si>
  <si>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</si>
  <si>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</si>
  <si>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</si>
  <si>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</si>
  <si>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</si>
  <si>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</si>
  <si>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</si>
  <si>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</si>
  <si>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</si>
  <si>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</si>
  <si>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</si>
  <si>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</si>
  <si>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</si>
  <si>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</si>
  <si>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</si>
  <si>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</si>
  <si>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</si>
  <si>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</si>
  <si>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</si>
  <si>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</si>
  <si>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</si>
  <si>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</si>
  <si>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登記、または住民票上の所在地と「(2)住所」が一致しているかどうかを、リストから選択してください。</t>
  </si>
  <si>
    <t>例)00000000　8桁の数字を入力してください。</t>
    <rPh sb="12" eb="13">
      <t>ケタ</t>
    </rPh>
    <rPh sb="14" eb="16">
      <t>スウジ</t>
    </rPh>
    <rPh sb="17" eb="19">
      <t>ニュウリョク</t>
    </rPh>
    <phoneticPr fontId="5"/>
  </si>
  <si>
    <t>販売等年間実績高</t>
    <rPh sb="0" eb="2">
      <t>ハンバイ</t>
    </rPh>
    <rPh sb="2" eb="3">
      <t>トウ</t>
    </rPh>
    <rPh sb="3" eb="5">
      <t>ネンカン</t>
    </rPh>
    <rPh sb="5" eb="7">
      <t>ジッセキ</t>
    </rPh>
    <rPh sb="7" eb="8">
      <t>タカ</t>
    </rPh>
    <phoneticPr fontId="6"/>
  </si>
  <si>
    <t>希望</t>
    <rPh sb="0" eb="2">
      <t>キボウ</t>
    </rPh>
    <phoneticPr fontId="5"/>
  </si>
  <si>
    <t>具体品目例</t>
    <rPh sb="0" eb="2">
      <t>グタイ</t>
    </rPh>
    <rPh sb="2" eb="4">
      <t>ヒンモク</t>
    </rPh>
    <rPh sb="4" eb="5">
      <t>レイ</t>
    </rPh>
    <phoneticPr fontId="5"/>
  </si>
  <si>
    <t>具体的内容</t>
    <rPh sb="0" eb="3">
      <t>グタイテキ</t>
    </rPh>
    <rPh sb="3" eb="5">
      <t>ナイヨウ</t>
    </rPh>
    <phoneticPr fontId="5"/>
  </si>
  <si>
    <t>特約店･代理店・製造直販等</t>
    <rPh sb="0" eb="3">
      <t>トクヤクテン</t>
    </rPh>
    <rPh sb="4" eb="7">
      <t>ダイリテン</t>
    </rPh>
    <rPh sb="8" eb="10">
      <t>セイゾウ</t>
    </rPh>
    <rPh sb="10" eb="12">
      <t>チョクハン</t>
    </rPh>
    <rPh sb="12" eb="13">
      <t>トウ</t>
    </rPh>
    <phoneticPr fontId="5"/>
  </si>
  <si>
    <t>取引希望品目等</t>
    <rPh sb="0" eb="2">
      <t>トリヒキ</t>
    </rPh>
    <rPh sb="2" eb="4">
      <t>キボウ</t>
    </rPh>
    <rPh sb="4" eb="6">
      <t>ヒンモク</t>
    </rPh>
    <rPh sb="6" eb="7">
      <t>トウ</t>
    </rPh>
    <phoneticPr fontId="6"/>
  </si>
  <si>
    <t>007</t>
  </si>
  <si>
    <t>文具</t>
    <rPh sb="0" eb="2">
      <t>ブング</t>
    </rPh>
    <phoneticPr fontId="1"/>
  </si>
  <si>
    <t>事務機器</t>
    <rPh sb="0" eb="2">
      <t>ジム</t>
    </rPh>
    <rPh sb="2" eb="4">
      <t>キキ</t>
    </rPh>
    <phoneticPr fontId="1"/>
  </si>
  <si>
    <t>スチール製品</t>
    <rPh sb="4" eb="6">
      <t>セイヒン</t>
    </rPh>
    <phoneticPr fontId="1"/>
  </si>
  <si>
    <t>ＯＡ機器・サプライ品</t>
    <rPh sb="2" eb="4">
      <t>キキ</t>
    </rPh>
    <rPh sb="9" eb="10">
      <t>ヒン</t>
    </rPh>
    <phoneticPr fontId="1"/>
  </si>
  <si>
    <t>紙・紙製品類</t>
    <rPh sb="0" eb="1">
      <t>カミ</t>
    </rPh>
    <rPh sb="2" eb="3">
      <t>カミ</t>
    </rPh>
    <rPh sb="3" eb="5">
      <t>セイヒン</t>
    </rPh>
    <rPh sb="5" eb="6">
      <t>ルイ</t>
    </rPh>
    <phoneticPr fontId="1"/>
  </si>
  <si>
    <t>印章・ゴム印</t>
    <rPh sb="0" eb="2">
      <t>インショウ</t>
    </rPh>
    <rPh sb="5" eb="6">
      <t>イン</t>
    </rPh>
    <phoneticPr fontId="1"/>
  </si>
  <si>
    <t>選挙用品</t>
    <rPh sb="0" eb="2">
      <t>センキョ</t>
    </rPh>
    <rPh sb="2" eb="4">
      <t>ヨウヒン</t>
    </rPh>
    <phoneticPr fontId="1"/>
  </si>
  <si>
    <t>その他</t>
    <rPh sb="2" eb="3">
      <t>タ</t>
    </rPh>
    <phoneticPr fontId="1"/>
  </si>
  <si>
    <t>印刷機、複写機、金庫、シュレッダー、レジスター等</t>
    <rPh sb="0" eb="3">
      <t>インサツキ</t>
    </rPh>
    <rPh sb="4" eb="7">
      <t>フクシャキ</t>
    </rPh>
    <rPh sb="8" eb="10">
      <t>キンコ</t>
    </rPh>
    <rPh sb="23" eb="24">
      <t>トウ</t>
    </rPh>
    <phoneticPr fontId="1"/>
  </si>
  <si>
    <t>机、椅子、整理棚、ロッカー等</t>
    <rPh sb="0" eb="1">
      <t>ツクエ</t>
    </rPh>
    <rPh sb="2" eb="4">
      <t>イス</t>
    </rPh>
    <rPh sb="5" eb="7">
      <t>セイリ</t>
    </rPh>
    <rPh sb="7" eb="8">
      <t>タナ</t>
    </rPh>
    <rPh sb="13" eb="14">
      <t>トウ</t>
    </rPh>
    <phoneticPr fontId="1"/>
  </si>
  <si>
    <t>和、洋紙、用紙、段ボール、封筒、紙袋</t>
    <rPh sb="0" eb="1">
      <t>ワ</t>
    </rPh>
    <rPh sb="2" eb="4">
      <t>ヨウシ</t>
    </rPh>
    <rPh sb="5" eb="7">
      <t>ヨウシ</t>
    </rPh>
    <rPh sb="8" eb="9">
      <t>ダン</t>
    </rPh>
    <rPh sb="13" eb="15">
      <t>フウトウ</t>
    </rPh>
    <rPh sb="16" eb="18">
      <t>カミブクロ</t>
    </rPh>
    <phoneticPr fontId="1"/>
  </si>
  <si>
    <t>印鑑、印章、ゴム印、日付印等</t>
    <rPh sb="0" eb="2">
      <t>インカン</t>
    </rPh>
    <rPh sb="3" eb="5">
      <t>インショウ</t>
    </rPh>
    <rPh sb="8" eb="9">
      <t>イン</t>
    </rPh>
    <rPh sb="10" eb="13">
      <t>ヒヅケイン</t>
    </rPh>
    <rPh sb="13" eb="14">
      <t>トウ</t>
    </rPh>
    <phoneticPr fontId="1"/>
  </si>
  <si>
    <t>計数機、用紙交換機、集計機、投票箱、腕章等</t>
    <rPh sb="0" eb="1">
      <t>ケイ</t>
    </rPh>
    <rPh sb="1" eb="2">
      <t>スウ</t>
    </rPh>
    <rPh sb="2" eb="3">
      <t>キ</t>
    </rPh>
    <rPh sb="4" eb="6">
      <t>ヨウシ</t>
    </rPh>
    <rPh sb="6" eb="9">
      <t>コウカンキ</t>
    </rPh>
    <rPh sb="10" eb="11">
      <t>シュウ</t>
    </rPh>
    <rPh sb="11" eb="12">
      <t>ケイ</t>
    </rPh>
    <rPh sb="12" eb="13">
      <t>キ</t>
    </rPh>
    <rPh sb="14" eb="16">
      <t>トウヒョウ</t>
    </rPh>
    <rPh sb="16" eb="17">
      <t>バコ</t>
    </rPh>
    <rPh sb="18" eb="20">
      <t>ワンショウ</t>
    </rPh>
    <rPh sb="20" eb="21">
      <t>トウ</t>
    </rPh>
    <phoneticPr fontId="1"/>
  </si>
  <si>
    <t>001</t>
  </si>
  <si>
    <t>002</t>
  </si>
  <si>
    <t>003</t>
  </si>
  <si>
    <t>004</t>
  </si>
  <si>
    <t>005</t>
  </si>
  <si>
    <t>006</t>
  </si>
  <si>
    <t>099</t>
  </si>
  <si>
    <t>既製家具（スチール製品除く）</t>
    <rPh sb="0" eb="2">
      <t>キセイ</t>
    </rPh>
    <rPh sb="2" eb="4">
      <t>カグ</t>
    </rPh>
    <rPh sb="9" eb="11">
      <t>セイヒン</t>
    </rPh>
    <rPh sb="11" eb="12">
      <t>ノゾ</t>
    </rPh>
    <phoneticPr fontId="1"/>
  </si>
  <si>
    <t>別製家具</t>
    <rPh sb="0" eb="1">
      <t>ベツ</t>
    </rPh>
    <rPh sb="1" eb="2">
      <t>セイ</t>
    </rPh>
    <rPh sb="2" eb="4">
      <t>カグ</t>
    </rPh>
    <phoneticPr fontId="1"/>
  </si>
  <si>
    <t>室内装飾</t>
    <rPh sb="0" eb="2">
      <t>シツナイ</t>
    </rPh>
    <rPh sb="2" eb="4">
      <t>ソウショク</t>
    </rPh>
    <phoneticPr fontId="1"/>
  </si>
  <si>
    <t>タンス、ベッド、応接セット、食器棚等</t>
    <rPh sb="8" eb="10">
      <t>オウセツ</t>
    </rPh>
    <rPh sb="14" eb="16">
      <t>ショッキ</t>
    </rPh>
    <rPh sb="16" eb="17">
      <t>タナ</t>
    </rPh>
    <rPh sb="17" eb="18">
      <t>トウ</t>
    </rPh>
    <phoneticPr fontId="1"/>
  </si>
  <si>
    <t>暗幕、絨毯、カーテン、ブラインド等</t>
    <rPh sb="0" eb="2">
      <t>アンマク</t>
    </rPh>
    <rPh sb="3" eb="5">
      <t>ジュウタン</t>
    </rPh>
    <rPh sb="16" eb="17">
      <t>トウ</t>
    </rPh>
    <phoneticPr fontId="1"/>
  </si>
  <si>
    <t>印刷</t>
    <rPh sb="0" eb="2">
      <t>インサツ</t>
    </rPh>
    <phoneticPr fontId="1"/>
  </si>
  <si>
    <t>シール・ラベル・フォーム印刷</t>
    <rPh sb="12" eb="14">
      <t>インサツ</t>
    </rPh>
    <phoneticPr fontId="1"/>
  </si>
  <si>
    <t>特殊印刷</t>
    <rPh sb="0" eb="2">
      <t>トクシュ</t>
    </rPh>
    <rPh sb="2" eb="4">
      <t>インサツ</t>
    </rPh>
    <phoneticPr fontId="1"/>
  </si>
  <si>
    <t>地図・航空写真</t>
    <rPh sb="0" eb="2">
      <t>チズ</t>
    </rPh>
    <rPh sb="3" eb="5">
      <t>コウクウ</t>
    </rPh>
    <rPh sb="5" eb="7">
      <t>シャシン</t>
    </rPh>
    <phoneticPr fontId="1"/>
  </si>
  <si>
    <t>図書出版・販売</t>
    <rPh sb="0" eb="2">
      <t>トショ</t>
    </rPh>
    <rPh sb="2" eb="4">
      <t>シュッパン</t>
    </rPh>
    <rPh sb="5" eb="7">
      <t>ハンバイ</t>
    </rPh>
    <phoneticPr fontId="1"/>
  </si>
  <si>
    <t>一般印刷、フルカラー印刷</t>
    <rPh sb="0" eb="2">
      <t>イッパン</t>
    </rPh>
    <rPh sb="2" eb="4">
      <t>インサツ</t>
    </rPh>
    <rPh sb="10" eb="12">
      <t>インサツ</t>
    </rPh>
    <phoneticPr fontId="1"/>
  </si>
  <si>
    <t>シール、ラベル、ステッカー、連続電算用紙、インサータ帳票等</t>
    <rPh sb="14" eb="16">
      <t>レンゾク</t>
    </rPh>
    <rPh sb="16" eb="18">
      <t>デンサン</t>
    </rPh>
    <rPh sb="18" eb="20">
      <t>ヨウシ</t>
    </rPh>
    <rPh sb="26" eb="28">
      <t>チョウヒョウ</t>
    </rPh>
    <rPh sb="28" eb="29">
      <t>トウ</t>
    </rPh>
    <phoneticPr fontId="1"/>
  </si>
  <si>
    <t>白図、都市計画図、道路図等</t>
    <rPh sb="0" eb="1">
      <t>ハク</t>
    </rPh>
    <rPh sb="1" eb="2">
      <t>ズ</t>
    </rPh>
    <rPh sb="3" eb="5">
      <t>トシ</t>
    </rPh>
    <rPh sb="5" eb="7">
      <t>ケイカク</t>
    </rPh>
    <rPh sb="7" eb="8">
      <t>ズ</t>
    </rPh>
    <rPh sb="9" eb="11">
      <t>ドウロ</t>
    </rPh>
    <rPh sb="11" eb="12">
      <t>ズ</t>
    </rPh>
    <rPh sb="12" eb="13">
      <t>トウ</t>
    </rPh>
    <phoneticPr fontId="1"/>
  </si>
  <si>
    <t>製本等</t>
    <rPh sb="0" eb="2">
      <t>セイホン</t>
    </rPh>
    <rPh sb="2" eb="3">
      <t>トウ</t>
    </rPh>
    <phoneticPr fontId="1"/>
  </si>
  <si>
    <t>事務服・作業服・防寒着</t>
    <rPh sb="0" eb="2">
      <t>ジム</t>
    </rPh>
    <rPh sb="2" eb="3">
      <t>フク</t>
    </rPh>
    <rPh sb="4" eb="7">
      <t>サギョウフク</t>
    </rPh>
    <rPh sb="8" eb="10">
      <t>ボウカン</t>
    </rPh>
    <rPh sb="10" eb="11">
      <t>ギ</t>
    </rPh>
    <phoneticPr fontId="1"/>
  </si>
  <si>
    <t>白衣・調理服</t>
    <rPh sb="0" eb="2">
      <t>ハクイ</t>
    </rPh>
    <rPh sb="3" eb="5">
      <t>チョウリ</t>
    </rPh>
    <rPh sb="5" eb="6">
      <t>フク</t>
    </rPh>
    <phoneticPr fontId="1"/>
  </si>
  <si>
    <t>寝具</t>
    <rPh sb="0" eb="2">
      <t>シング</t>
    </rPh>
    <phoneticPr fontId="1"/>
  </si>
  <si>
    <t>ゴム皮革製品</t>
    <rPh sb="2" eb="4">
      <t>ヒカク</t>
    </rPh>
    <rPh sb="4" eb="6">
      <t>セイヒン</t>
    </rPh>
    <phoneticPr fontId="1"/>
  </si>
  <si>
    <t>テント・シート</t>
  </si>
  <si>
    <t>事務服、作業服、防寒着、エプロン、雨具</t>
    <rPh sb="0" eb="2">
      <t>ジム</t>
    </rPh>
    <rPh sb="2" eb="3">
      <t>フク</t>
    </rPh>
    <rPh sb="4" eb="7">
      <t>サギョウフク</t>
    </rPh>
    <rPh sb="8" eb="10">
      <t>ボウカン</t>
    </rPh>
    <rPh sb="10" eb="11">
      <t>ギ</t>
    </rPh>
    <rPh sb="17" eb="19">
      <t>アマグ</t>
    </rPh>
    <phoneticPr fontId="1"/>
  </si>
  <si>
    <t>白衣、調理服</t>
    <rPh sb="0" eb="2">
      <t>ハクイ</t>
    </rPh>
    <rPh sb="3" eb="5">
      <t>チョウリ</t>
    </rPh>
    <rPh sb="5" eb="6">
      <t>フク</t>
    </rPh>
    <phoneticPr fontId="1"/>
  </si>
  <si>
    <t>寝具、タオル</t>
    <rPh sb="0" eb="2">
      <t>シング</t>
    </rPh>
    <phoneticPr fontId="1"/>
  </si>
  <si>
    <t>はきもの、雨具、手袋類、かばん</t>
    <rPh sb="5" eb="7">
      <t>アマグ</t>
    </rPh>
    <rPh sb="8" eb="10">
      <t>テブクロ</t>
    </rPh>
    <rPh sb="10" eb="11">
      <t>ルイ</t>
    </rPh>
    <phoneticPr fontId="1"/>
  </si>
  <si>
    <t>帽子、エプロン、トレーナー</t>
    <rPh sb="0" eb="2">
      <t>ボウシ</t>
    </rPh>
    <phoneticPr fontId="1"/>
  </si>
  <si>
    <t>学校教材</t>
    <rPh sb="0" eb="2">
      <t>ガッコウ</t>
    </rPh>
    <rPh sb="2" eb="4">
      <t>キョウザイ</t>
    </rPh>
    <phoneticPr fontId="1"/>
  </si>
  <si>
    <t>保育教材</t>
    <rPh sb="0" eb="2">
      <t>ホイク</t>
    </rPh>
    <rPh sb="2" eb="4">
      <t>キョウザイ</t>
    </rPh>
    <phoneticPr fontId="1"/>
  </si>
  <si>
    <t>運動用具</t>
    <rPh sb="0" eb="2">
      <t>ウンドウ</t>
    </rPh>
    <rPh sb="2" eb="4">
      <t>ヨウグ</t>
    </rPh>
    <phoneticPr fontId="1"/>
  </si>
  <si>
    <t>楽器</t>
    <rPh sb="0" eb="2">
      <t>ガッキ</t>
    </rPh>
    <phoneticPr fontId="1"/>
  </si>
  <si>
    <t>教材、教育機器、ミシン、視聴覚機器等</t>
    <rPh sb="0" eb="2">
      <t>キョウザイ</t>
    </rPh>
    <rPh sb="3" eb="5">
      <t>キョウイク</t>
    </rPh>
    <rPh sb="5" eb="7">
      <t>キキ</t>
    </rPh>
    <rPh sb="12" eb="15">
      <t>シチョウカク</t>
    </rPh>
    <rPh sb="15" eb="17">
      <t>キキ</t>
    </rPh>
    <rPh sb="17" eb="18">
      <t>トウ</t>
    </rPh>
    <phoneticPr fontId="1"/>
  </si>
  <si>
    <t>保育教材、遊具、玩具、乳母車、三輪車等</t>
    <rPh sb="0" eb="2">
      <t>ホイク</t>
    </rPh>
    <rPh sb="2" eb="4">
      <t>キョウザイ</t>
    </rPh>
    <rPh sb="5" eb="7">
      <t>ユウグ</t>
    </rPh>
    <rPh sb="8" eb="10">
      <t>ガング</t>
    </rPh>
    <rPh sb="11" eb="14">
      <t>ウバグルマ</t>
    </rPh>
    <rPh sb="15" eb="18">
      <t>サンリンシャ</t>
    </rPh>
    <rPh sb="18" eb="19">
      <t>トウ</t>
    </rPh>
    <phoneticPr fontId="1"/>
  </si>
  <si>
    <t>運道具、ボール、体育施設、ゴール・テント等</t>
    <rPh sb="0" eb="1">
      <t>ウン</t>
    </rPh>
    <rPh sb="1" eb="3">
      <t>ドウグ</t>
    </rPh>
    <rPh sb="8" eb="10">
      <t>タイイク</t>
    </rPh>
    <rPh sb="10" eb="12">
      <t>シセツ</t>
    </rPh>
    <rPh sb="20" eb="21">
      <t>トウ</t>
    </rPh>
    <phoneticPr fontId="1"/>
  </si>
  <si>
    <t>ピアノ、オルガン、管楽器、和楽器、ＣＤ等</t>
    <rPh sb="9" eb="12">
      <t>カンガッキ</t>
    </rPh>
    <rPh sb="13" eb="16">
      <t>ワガッキ</t>
    </rPh>
    <rPh sb="19" eb="20">
      <t>トウ</t>
    </rPh>
    <phoneticPr fontId="1"/>
  </si>
  <si>
    <t>日用品・雑貨・ギフト用品</t>
    <rPh sb="0" eb="3">
      <t>ニチヨウヒン</t>
    </rPh>
    <rPh sb="4" eb="6">
      <t>ザッカ</t>
    </rPh>
    <rPh sb="10" eb="12">
      <t>ヨウヒン</t>
    </rPh>
    <phoneticPr fontId="1"/>
  </si>
  <si>
    <t>工芸・装飾品</t>
    <rPh sb="0" eb="2">
      <t>コウゲイ</t>
    </rPh>
    <rPh sb="3" eb="6">
      <t>ソウショクヒン</t>
    </rPh>
    <phoneticPr fontId="1"/>
  </si>
  <si>
    <t>ビニール製品（製造）</t>
    <rPh sb="4" eb="6">
      <t>セイヒン</t>
    </rPh>
    <rPh sb="7" eb="9">
      <t>セイゾウ</t>
    </rPh>
    <phoneticPr fontId="1"/>
  </si>
  <si>
    <t>清掃用品</t>
    <rPh sb="0" eb="2">
      <t>セイソウ</t>
    </rPh>
    <rPh sb="2" eb="4">
      <t>ヨウヒン</t>
    </rPh>
    <phoneticPr fontId="1"/>
  </si>
  <si>
    <t>家庭金物、大工道具、合鍵、食器、台所用品等雑貨等</t>
    <rPh sb="0" eb="2">
      <t>カテイ</t>
    </rPh>
    <rPh sb="2" eb="4">
      <t>カナモノ</t>
    </rPh>
    <rPh sb="5" eb="7">
      <t>ダイク</t>
    </rPh>
    <rPh sb="7" eb="9">
      <t>ドウグ</t>
    </rPh>
    <rPh sb="10" eb="12">
      <t>アイカギ</t>
    </rPh>
    <rPh sb="13" eb="15">
      <t>ショッキ</t>
    </rPh>
    <rPh sb="16" eb="18">
      <t>ダイドコロ</t>
    </rPh>
    <rPh sb="18" eb="20">
      <t>ヨウヒン</t>
    </rPh>
    <rPh sb="20" eb="21">
      <t>トウ</t>
    </rPh>
    <rPh sb="21" eb="23">
      <t>ザッカ</t>
    </rPh>
    <rPh sb="23" eb="24">
      <t>トウ</t>
    </rPh>
    <phoneticPr fontId="1"/>
  </si>
  <si>
    <t>陶芸用品、記念碑等</t>
    <rPh sb="0" eb="2">
      <t>トウゲイ</t>
    </rPh>
    <rPh sb="2" eb="4">
      <t>ヨウヒン</t>
    </rPh>
    <rPh sb="5" eb="9">
      <t>キネンヒトウ</t>
    </rPh>
    <phoneticPr fontId="1"/>
  </si>
  <si>
    <t>市指定ビニール袋等</t>
    <rPh sb="0" eb="1">
      <t>シ</t>
    </rPh>
    <rPh sb="1" eb="3">
      <t>シテイ</t>
    </rPh>
    <rPh sb="7" eb="8">
      <t>フクロ</t>
    </rPh>
    <rPh sb="8" eb="9">
      <t>トウ</t>
    </rPh>
    <phoneticPr fontId="1"/>
  </si>
  <si>
    <t>モップ、箒、バケツ等</t>
    <rPh sb="4" eb="5">
      <t>ホウキ</t>
    </rPh>
    <rPh sb="9" eb="10">
      <t>トウ</t>
    </rPh>
    <phoneticPr fontId="1"/>
  </si>
  <si>
    <t>分別用コンテナ等</t>
    <rPh sb="0" eb="2">
      <t>フンベツ</t>
    </rPh>
    <rPh sb="2" eb="3">
      <t>ヨウ</t>
    </rPh>
    <rPh sb="7" eb="8">
      <t>トウ</t>
    </rPh>
    <phoneticPr fontId="1"/>
  </si>
  <si>
    <t>農薬、除草剤等</t>
    <rPh sb="0" eb="2">
      <t>ノウヤク</t>
    </rPh>
    <rPh sb="3" eb="6">
      <t>ジョソウザイ</t>
    </rPh>
    <rPh sb="6" eb="7">
      <t>ナド</t>
    </rPh>
    <phoneticPr fontId="1"/>
  </si>
  <si>
    <t>医療器材・衛生器材</t>
    <rPh sb="0" eb="2">
      <t>イリョウ</t>
    </rPh>
    <rPh sb="2" eb="4">
      <t>キザイ</t>
    </rPh>
    <rPh sb="5" eb="7">
      <t>エイセイ</t>
    </rPh>
    <rPh sb="7" eb="9">
      <t>キザイ</t>
    </rPh>
    <phoneticPr fontId="1"/>
  </si>
  <si>
    <t>福祉・介護用品</t>
    <rPh sb="0" eb="2">
      <t>フクシ</t>
    </rPh>
    <rPh sb="3" eb="6">
      <t>カイゴヨウ</t>
    </rPh>
    <rPh sb="6" eb="7">
      <t>ヒン</t>
    </rPh>
    <phoneticPr fontId="1"/>
  </si>
  <si>
    <t>医薬品・ワクチン・試薬品</t>
    <rPh sb="0" eb="3">
      <t>イヤクヒン</t>
    </rPh>
    <rPh sb="9" eb="11">
      <t>シヤク</t>
    </rPh>
    <rPh sb="11" eb="12">
      <t>ヒン</t>
    </rPh>
    <phoneticPr fontId="1"/>
  </si>
  <si>
    <t>衛生材料</t>
    <rPh sb="0" eb="2">
      <t>エイセイ</t>
    </rPh>
    <rPh sb="2" eb="4">
      <t>ザイリョウ</t>
    </rPh>
    <phoneticPr fontId="1"/>
  </si>
  <si>
    <t>車椅子、介護用品等</t>
    <rPh sb="0" eb="3">
      <t>クルマイス</t>
    </rPh>
    <rPh sb="4" eb="7">
      <t>カイゴヨウ</t>
    </rPh>
    <rPh sb="7" eb="8">
      <t>ヒン</t>
    </rPh>
    <rPh sb="8" eb="9">
      <t>トウ</t>
    </rPh>
    <phoneticPr fontId="1"/>
  </si>
  <si>
    <t>石けん、消毒用アルコール、マスク、ガーゼ、使い捨てエプロン等</t>
    <rPh sb="0" eb="1">
      <t>セッ</t>
    </rPh>
    <rPh sb="4" eb="7">
      <t>ショウドクヨウ</t>
    </rPh>
    <rPh sb="21" eb="22">
      <t>ツカ</t>
    </rPh>
    <rPh sb="23" eb="24">
      <t>ス</t>
    </rPh>
    <rPh sb="29" eb="30">
      <t>トウ</t>
    </rPh>
    <phoneticPr fontId="1"/>
  </si>
  <si>
    <t>看板・表示板・標識</t>
    <rPh sb="0" eb="2">
      <t>カンバン</t>
    </rPh>
    <rPh sb="3" eb="6">
      <t>ヒョウジバン</t>
    </rPh>
    <rPh sb="7" eb="9">
      <t>ヒョウシキ</t>
    </rPh>
    <phoneticPr fontId="1"/>
  </si>
  <si>
    <t>選挙掲示板</t>
    <rPh sb="0" eb="2">
      <t>センキョ</t>
    </rPh>
    <rPh sb="2" eb="5">
      <t>ケイジバン</t>
    </rPh>
    <phoneticPr fontId="1"/>
  </si>
  <si>
    <t>記章・旗</t>
    <rPh sb="0" eb="1">
      <t>キ</t>
    </rPh>
    <rPh sb="1" eb="2">
      <t>ショウ</t>
    </rPh>
    <rPh sb="3" eb="4">
      <t>ハタ</t>
    </rPh>
    <phoneticPr fontId="1"/>
  </si>
  <si>
    <t>懸垂膜、立看板、横断幕等</t>
    <rPh sb="0" eb="2">
      <t>ケンスイ</t>
    </rPh>
    <rPh sb="2" eb="3">
      <t>マク</t>
    </rPh>
    <rPh sb="4" eb="5">
      <t>タテ</t>
    </rPh>
    <rPh sb="5" eb="7">
      <t>カンバン</t>
    </rPh>
    <rPh sb="8" eb="11">
      <t>オウダンマク</t>
    </rPh>
    <rPh sb="11" eb="12">
      <t>トウ</t>
    </rPh>
    <phoneticPr fontId="1"/>
  </si>
  <si>
    <t>市旗、国旗等</t>
    <rPh sb="0" eb="1">
      <t>シ</t>
    </rPh>
    <rPh sb="1" eb="2">
      <t>キ</t>
    </rPh>
    <rPh sb="3" eb="5">
      <t>コッキ</t>
    </rPh>
    <rPh sb="5" eb="6">
      <t>トウ</t>
    </rPh>
    <phoneticPr fontId="1"/>
  </si>
  <si>
    <t>一般家電</t>
    <rPh sb="0" eb="2">
      <t>イッパン</t>
    </rPh>
    <rPh sb="2" eb="4">
      <t>カデン</t>
    </rPh>
    <phoneticPr fontId="1"/>
  </si>
  <si>
    <t>視聴覚機器</t>
    <rPh sb="0" eb="3">
      <t>シチョウカク</t>
    </rPh>
    <rPh sb="3" eb="5">
      <t>キキ</t>
    </rPh>
    <phoneticPr fontId="1"/>
  </si>
  <si>
    <t>電気機械器具</t>
    <rPh sb="0" eb="1">
      <t>デン</t>
    </rPh>
    <rPh sb="1" eb="2">
      <t>キ</t>
    </rPh>
    <rPh sb="2" eb="4">
      <t>キカイ</t>
    </rPh>
    <rPh sb="4" eb="6">
      <t>キグ</t>
    </rPh>
    <phoneticPr fontId="1"/>
  </si>
  <si>
    <t>通信用機械器具</t>
    <rPh sb="0" eb="3">
      <t>ツウシンヨウ</t>
    </rPh>
    <rPh sb="3" eb="5">
      <t>キカイ</t>
    </rPh>
    <rPh sb="5" eb="7">
      <t>キグ</t>
    </rPh>
    <phoneticPr fontId="1"/>
  </si>
  <si>
    <t>電気機械器具</t>
    <rPh sb="0" eb="2">
      <t>デンキ</t>
    </rPh>
    <rPh sb="2" eb="4">
      <t>キカイ</t>
    </rPh>
    <rPh sb="4" eb="6">
      <t>キグ</t>
    </rPh>
    <phoneticPr fontId="1"/>
  </si>
  <si>
    <t>特殊計測機器</t>
    <rPh sb="0" eb="2">
      <t>トクシュ</t>
    </rPh>
    <rPh sb="2" eb="4">
      <t>ケイソク</t>
    </rPh>
    <rPh sb="4" eb="6">
      <t>キキ</t>
    </rPh>
    <phoneticPr fontId="1"/>
  </si>
  <si>
    <t>映写機、スクリーン、映画フィルム等</t>
    <rPh sb="0" eb="3">
      <t>エイシャキ</t>
    </rPh>
    <rPh sb="10" eb="12">
      <t>エイガ</t>
    </rPh>
    <rPh sb="16" eb="17">
      <t>トウ</t>
    </rPh>
    <phoneticPr fontId="1"/>
  </si>
  <si>
    <t>緊急通報装置、無停電電源装置、蓄電等</t>
    <rPh sb="0" eb="2">
      <t>キンキュウ</t>
    </rPh>
    <rPh sb="2" eb="4">
      <t>ツウホウ</t>
    </rPh>
    <rPh sb="4" eb="6">
      <t>ソウチ</t>
    </rPh>
    <rPh sb="7" eb="10">
      <t>ムテイデン</t>
    </rPh>
    <rPh sb="10" eb="12">
      <t>デンゲン</t>
    </rPh>
    <rPh sb="12" eb="14">
      <t>ソウチ</t>
    </rPh>
    <rPh sb="15" eb="17">
      <t>チクデン</t>
    </rPh>
    <rPh sb="17" eb="18">
      <t>ナド</t>
    </rPh>
    <phoneticPr fontId="1"/>
  </si>
  <si>
    <t>通信機器、無線機等</t>
    <rPh sb="0" eb="2">
      <t>ツウシン</t>
    </rPh>
    <rPh sb="2" eb="4">
      <t>キキ</t>
    </rPh>
    <rPh sb="5" eb="8">
      <t>ムセンキ</t>
    </rPh>
    <rPh sb="8" eb="9">
      <t>トウ</t>
    </rPh>
    <phoneticPr fontId="1"/>
  </si>
  <si>
    <t>電気設備、発電機、モーター等</t>
    <rPh sb="0" eb="2">
      <t>デンキ</t>
    </rPh>
    <rPh sb="2" eb="4">
      <t>セツビ</t>
    </rPh>
    <rPh sb="5" eb="7">
      <t>ハツデン</t>
    </rPh>
    <rPh sb="7" eb="8">
      <t>キ</t>
    </rPh>
    <rPh sb="13" eb="14">
      <t>トウ</t>
    </rPh>
    <phoneticPr fontId="1"/>
  </si>
  <si>
    <t>音響装置等</t>
    <rPh sb="0" eb="2">
      <t>オンキョウ</t>
    </rPh>
    <rPh sb="2" eb="4">
      <t>ソウチ</t>
    </rPh>
    <rPh sb="4" eb="5">
      <t>トウ</t>
    </rPh>
    <phoneticPr fontId="1"/>
  </si>
  <si>
    <t>008</t>
  </si>
  <si>
    <t>ボイラー・焼却炉</t>
    <rPh sb="5" eb="8">
      <t>ショウキャクロ</t>
    </rPh>
    <phoneticPr fontId="1"/>
  </si>
  <si>
    <t>建設土木・運搬機械</t>
    <rPh sb="0" eb="2">
      <t>ケンセツ</t>
    </rPh>
    <rPh sb="2" eb="4">
      <t>ドボク</t>
    </rPh>
    <rPh sb="5" eb="7">
      <t>ウンパン</t>
    </rPh>
    <rPh sb="7" eb="9">
      <t>キカイ</t>
    </rPh>
    <phoneticPr fontId="1"/>
  </si>
  <si>
    <t>業務用機器</t>
    <rPh sb="0" eb="3">
      <t>ギョウムヨウ</t>
    </rPh>
    <rPh sb="3" eb="5">
      <t>キキ</t>
    </rPh>
    <phoneticPr fontId="1"/>
  </si>
  <si>
    <t>農林水産機器</t>
    <rPh sb="0" eb="2">
      <t>ノウリン</t>
    </rPh>
    <rPh sb="2" eb="4">
      <t>スイサン</t>
    </rPh>
    <rPh sb="4" eb="6">
      <t>キキ</t>
    </rPh>
    <phoneticPr fontId="1"/>
  </si>
  <si>
    <t>ガス・石油機器</t>
    <rPh sb="3" eb="5">
      <t>セキユ</t>
    </rPh>
    <rPh sb="5" eb="7">
      <t>キキ</t>
    </rPh>
    <phoneticPr fontId="1"/>
  </si>
  <si>
    <t>厨房機器</t>
    <rPh sb="0" eb="2">
      <t>チュウボウ</t>
    </rPh>
    <rPh sb="2" eb="4">
      <t>キキ</t>
    </rPh>
    <phoneticPr fontId="1"/>
  </si>
  <si>
    <t>精密機器</t>
    <rPh sb="0" eb="2">
      <t>セイミツ</t>
    </rPh>
    <rPh sb="2" eb="4">
      <t>キキ</t>
    </rPh>
    <phoneticPr fontId="1"/>
  </si>
  <si>
    <t>水道関係機器</t>
    <rPh sb="0" eb="2">
      <t>スイドウ</t>
    </rPh>
    <rPh sb="2" eb="4">
      <t>カンケイ</t>
    </rPh>
    <rPh sb="4" eb="6">
      <t>キキ</t>
    </rPh>
    <phoneticPr fontId="1"/>
  </si>
  <si>
    <t>建設用機械、掘削機、コンベアー、フォークリフト等</t>
    <rPh sb="0" eb="3">
      <t>ケンセツヨウ</t>
    </rPh>
    <rPh sb="3" eb="5">
      <t>キカイ</t>
    </rPh>
    <rPh sb="6" eb="9">
      <t>クッサクキ</t>
    </rPh>
    <rPh sb="23" eb="24">
      <t>トウ</t>
    </rPh>
    <phoneticPr fontId="1"/>
  </si>
  <si>
    <t>業務用冷凍機器、業務用空調機器、業務用洗濯機等</t>
    <rPh sb="8" eb="11">
      <t>ギョウムヨウ</t>
    </rPh>
    <rPh sb="11" eb="13">
      <t>クウチョウ</t>
    </rPh>
    <rPh sb="13" eb="15">
      <t>キキ</t>
    </rPh>
    <rPh sb="16" eb="19">
      <t>ギョウムヨウ</t>
    </rPh>
    <rPh sb="19" eb="22">
      <t>センタクキ</t>
    </rPh>
    <rPh sb="22" eb="23">
      <t>トウ</t>
    </rPh>
    <phoneticPr fontId="1"/>
  </si>
  <si>
    <t>草刈機、噴霧器、ポンプ等</t>
    <rPh sb="0" eb="2">
      <t>クサカリ</t>
    </rPh>
    <rPh sb="2" eb="3">
      <t>キ</t>
    </rPh>
    <rPh sb="4" eb="7">
      <t>フンムキ</t>
    </rPh>
    <rPh sb="11" eb="12">
      <t>トウ</t>
    </rPh>
    <phoneticPr fontId="1"/>
  </si>
  <si>
    <t>ストーブ、給湯機器等</t>
    <rPh sb="5" eb="7">
      <t>キュウトウ</t>
    </rPh>
    <rPh sb="7" eb="9">
      <t>キキ</t>
    </rPh>
    <rPh sb="9" eb="10">
      <t>トウ</t>
    </rPh>
    <phoneticPr fontId="1"/>
  </si>
  <si>
    <t>調理台、流し台、保冷庫、自動食器洗機、食器等</t>
    <rPh sb="0" eb="2">
      <t>チョウリ</t>
    </rPh>
    <rPh sb="2" eb="3">
      <t>ダイ</t>
    </rPh>
    <rPh sb="4" eb="5">
      <t>ナガ</t>
    </rPh>
    <rPh sb="6" eb="7">
      <t>ダイ</t>
    </rPh>
    <rPh sb="8" eb="10">
      <t>ホレイ</t>
    </rPh>
    <rPh sb="10" eb="11">
      <t>コ</t>
    </rPh>
    <rPh sb="12" eb="14">
      <t>ジドウ</t>
    </rPh>
    <rPh sb="14" eb="15">
      <t>ショク</t>
    </rPh>
    <rPh sb="15" eb="16">
      <t>キ</t>
    </rPh>
    <rPh sb="16" eb="17">
      <t>アラ</t>
    </rPh>
    <rPh sb="17" eb="18">
      <t>キ</t>
    </rPh>
    <rPh sb="19" eb="21">
      <t>ショッキ</t>
    </rPh>
    <rPh sb="21" eb="22">
      <t>トウ</t>
    </rPh>
    <phoneticPr fontId="1"/>
  </si>
  <si>
    <t>メーター、流量計、弁類等</t>
    <rPh sb="5" eb="8">
      <t>リュウリョウケイ</t>
    </rPh>
    <rPh sb="9" eb="10">
      <t>ベン</t>
    </rPh>
    <rPh sb="10" eb="11">
      <t>ルイ</t>
    </rPh>
    <rPh sb="11" eb="12">
      <t>トウ</t>
    </rPh>
    <phoneticPr fontId="1"/>
  </si>
  <si>
    <t>清掃等業務</t>
    <phoneticPr fontId="5"/>
  </si>
  <si>
    <t>理化学機器</t>
    <rPh sb="0" eb="3">
      <t>リカガク</t>
    </rPh>
    <rPh sb="3" eb="5">
      <t>キキ</t>
    </rPh>
    <phoneticPr fontId="1"/>
  </si>
  <si>
    <t>測定機器</t>
    <rPh sb="0" eb="2">
      <t>ソクテイ</t>
    </rPh>
    <rPh sb="2" eb="4">
      <t>キキ</t>
    </rPh>
    <phoneticPr fontId="1"/>
  </si>
  <si>
    <t>理化学分析機器、実験機器、顕微鏡等</t>
    <rPh sb="0" eb="3">
      <t>リカガク</t>
    </rPh>
    <rPh sb="3" eb="5">
      <t>ブンセキ</t>
    </rPh>
    <rPh sb="5" eb="7">
      <t>キキ</t>
    </rPh>
    <rPh sb="8" eb="10">
      <t>ジッケン</t>
    </rPh>
    <rPh sb="10" eb="12">
      <t>キキ</t>
    </rPh>
    <rPh sb="13" eb="16">
      <t>ケンビキョウ</t>
    </rPh>
    <rPh sb="16" eb="17">
      <t>トウ</t>
    </rPh>
    <phoneticPr fontId="1"/>
  </si>
  <si>
    <t>測量機器、計測機器、測定機器等</t>
    <rPh sb="0" eb="2">
      <t>ソクリョウ</t>
    </rPh>
    <rPh sb="2" eb="4">
      <t>キキ</t>
    </rPh>
    <rPh sb="5" eb="7">
      <t>ケイソク</t>
    </rPh>
    <rPh sb="7" eb="9">
      <t>キキ</t>
    </rPh>
    <rPh sb="10" eb="12">
      <t>ソクテイ</t>
    </rPh>
    <rPh sb="12" eb="14">
      <t>キキ</t>
    </rPh>
    <rPh sb="14" eb="15">
      <t>トウ</t>
    </rPh>
    <phoneticPr fontId="1"/>
  </si>
  <si>
    <t>自動車</t>
    <rPh sb="0" eb="3">
      <t>ジドウシャ</t>
    </rPh>
    <phoneticPr fontId="1"/>
  </si>
  <si>
    <t>自転車・バイク</t>
    <rPh sb="0" eb="3">
      <t>ジテンシャ</t>
    </rPh>
    <phoneticPr fontId="1"/>
  </si>
  <si>
    <t>自動車用品・タイヤ</t>
    <rPh sb="0" eb="3">
      <t>ジドウシャ</t>
    </rPh>
    <rPh sb="3" eb="5">
      <t>ヨウヒン</t>
    </rPh>
    <phoneticPr fontId="1"/>
  </si>
  <si>
    <t>車輌修理</t>
    <rPh sb="0" eb="2">
      <t>シャリョウ</t>
    </rPh>
    <rPh sb="2" eb="4">
      <t>シュウリ</t>
    </rPh>
    <phoneticPr fontId="1"/>
  </si>
  <si>
    <t>船舶用品</t>
    <rPh sb="0" eb="2">
      <t>センパク</t>
    </rPh>
    <rPh sb="2" eb="4">
      <t>ヨウヒン</t>
    </rPh>
    <phoneticPr fontId="1"/>
  </si>
  <si>
    <t>乗用車、貨物車</t>
    <rPh sb="0" eb="3">
      <t>ジョウヨウシャ</t>
    </rPh>
    <rPh sb="4" eb="7">
      <t>カモツシャ</t>
    </rPh>
    <phoneticPr fontId="1"/>
  </si>
  <si>
    <t>石油類</t>
    <rPh sb="0" eb="2">
      <t>セキユ</t>
    </rPh>
    <rPh sb="2" eb="3">
      <t>ルイ</t>
    </rPh>
    <phoneticPr fontId="1"/>
  </si>
  <si>
    <t>気体燃料</t>
    <rPh sb="0" eb="2">
      <t>キタイ</t>
    </rPh>
    <rPh sb="2" eb="4">
      <t>ネンリョウ</t>
    </rPh>
    <phoneticPr fontId="1"/>
  </si>
  <si>
    <t>灯油、軽油、ガソリン、重油、潤滑油、石油製品等</t>
    <rPh sb="0" eb="2">
      <t>トウユ</t>
    </rPh>
    <rPh sb="3" eb="5">
      <t>ケイユ</t>
    </rPh>
    <rPh sb="11" eb="13">
      <t>ジュウユ</t>
    </rPh>
    <rPh sb="14" eb="17">
      <t>ジュンカツユ</t>
    </rPh>
    <rPh sb="18" eb="20">
      <t>セキユ</t>
    </rPh>
    <rPh sb="20" eb="22">
      <t>セイヒン</t>
    </rPh>
    <rPh sb="22" eb="23">
      <t>トウ</t>
    </rPh>
    <phoneticPr fontId="1"/>
  </si>
  <si>
    <t>ＬＰガス、石油ガス等</t>
    <rPh sb="5" eb="7">
      <t>セキユ</t>
    </rPh>
    <rPh sb="9" eb="10">
      <t>トウ</t>
    </rPh>
    <phoneticPr fontId="1"/>
  </si>
  <si>
    <t>飼料・肥料</t>
    <rPh sb="0" eb="2">
      <t>シリョウ</t>
    </rPh>
    <rPh sb="3" eb="5">
      <t>ヒリョウ</t>
    </rPh>
    <phoneticPr fontId="1"/>
  </si>
  <si>
    <t>種子・苗木・園芸用品</t>
    <rPh sb="0" eb="2">
      <t>シュシ</t>
    </rPh>
    <rPh sb="3" eb="5">
      <t>ナエギ</t>
    </rPh>
    <rPh sb="6" eb="8">
      <t>エンゲイ</t>
    </rPh>
    <rPh sb="8" eb="10">
      <t>ヨウヒン</t>
    </rPh>
    <phoneticPr fontId="1"/>
  </si>
  <si>
    <t>生花</t>
    <rPh sb="0" eb="2">
      <t>イケバナ</t>
    </rPh>
    <phoneticPr fontId="1"/>
  </si>
  <si>
    <t>食料品・茶・酒</t>
    <rPh sb="0" eb="3">
      <t>ショクリョウヒン</t>
    </rPh>
    <rPh sb="4" eb="5">
      <t>チャ</t>
    </rPh>
    <rPh sb="6" eb="7">
      <t>サケ</t>
    </rPh>
    <phoneticPr fontId="1"/>
  </si>
  <si>
    <t>農林水産加工品</t>
    <rPh sb="0" eb="2">
      <t>ノウリン</t>
    </rPh>
    <rPh sb="2" eb="4">
      <t>スイサン</t>
    </rPh>
    <rPh sb="4" eb="7">
      <t>カコウヒン</t>
    </rPh>
    <phoneticPr fontId="1"/>
  </si>
  <si>
    <t>有害鳥獣捕獲檻等</t>
    <rPh sb="7" eb="8">
      <t>トウ</t>
    </rPh>
    <phoneticPr fontId="1"/>
  </si>
  <si>
    <t>消防関係車両</t>
    <rPh sb="0" eb="2">
      <t>ショウボウ</t>
    </rPh>
    <rPh sb="2" eb="4">
      <t>カンケイ</t>
    </rPh>
    <rPh sb="4" eb="6">
      <t>シャリョウ</t>
    </rPh>
    <phoneticPr fontId="1"/>
  </si>
  <si>
    <t>消防装備</t>
    <rPh sb="0" eb="2">
      <t>ショウボウ</t>
    </rPh>
    <rPh sb="2" eb="4">
      <t>ソウビ</t>
    </rPh>
    <phoneticPr fontId="1"/>
  </si>
  <si>
    <t>消防資材器具類</t>
    <rPh sb="0" eb="2">
      <t>ショウボウ</t>
    </rPh>
    <rPh sb="2" eb="4">
      <t>シザイ</t>
    </rPh>
    <rPh sb="4" eb="6">
      <t>キグ</t>
    </rPh>
    <rPh sb="6" eb="7">
      <t>ルイ</t>
    </rPh>
    <phoneticPr fontId="1"/>
  </si>
  <si>
    <t>保安用品</t>
    <rPh sb="0" eb="2">
      <t>ホアン</t>
    </rPh>
    <rPh sb="2" eb="4">
      <t>ヨウヒン</t>
    </rPh>
    <phoneticPr fontId="1"/>
  </si>
  <si>
    <t>警報装置</t>
    <rPh sb="0" eb="2">
      <t>ケイホウ</t>
    </rPh>
    <rPh sb="2" eb="4">
      <t>ソウチ</t>
    </rPh>
    <phoneticPr fontId="1"/>
  </si>
  <si>
    <t>消防車等</t>
    <rPh sb="0" eb="3">
      <t>ショウボウシャ</t>
    </rPh>
    <phoneticPr fontId="1"/>
  </si>
  <si>
    <t>消防服、ヘルメット、ロープ、防塵用マスク等</t>
    <rPh sb="0" eb="2">
      <t>ショウボウ</t>
    </rPh>
    <rPh sb="2" eb="3">
      <t>フク</t>
    </rPh>
    <rPh sb="14" eb="17">
      <t>ボウジンヨウ</t>
    </rPh>
    <rPh sb="20" eb="21">
      <t>トウ</t>
    </rPh>
    <phoneticPr fontId="1"/>
  </si>
  <si>
    <t>消防ポンプ、消防ホース、消火器等</t>
    <rPh sb="0" eb="2">
      <t>ショウボウ</t>
    </rPh>
    <rPh sb="6" eb="8">
      <t>ショウボウ</t>
    </rPh>
    <rPh sb="12" eb="15">
      <t>ショウカキ</t>
    </rPh>
    <rPh sb="15" eb="16">
      <t>トウ</t>
    </rPh>
    <phoneticPr fontId="1"/>
  </si>
  <si>
    <t>非常食、非難器具等</t>
    <rPh sb="0" eb="3">
      <t>ヒジョウショク</t>
    </rPh>
    <rPh sb="4" eb="6">
      <t>ヒナン</t>
    </rPh>
    <rPh sb="6" eb="8">
      <t>キグ</t>
    </rPh>
    <rPh sb="8" eb="9">
      <t>トウ</t>
    </rPh>
    <phoneticPr fontId="1"/>
  </si>
  <si>
    <t>火災警報器等</t>
    <rPh sb="0" eb="2">
      <t>カサイ</t>
    </rPh>
    <rPh sb="2" eb="5">
      <t>ケイホウキ</t>
    </rPh>
    <rPh sb="5" eb="6">
      <t>トウ</t>
    </rPh>
    <phoneticPr fontId="1"/>
  </si>
  <si>
    <t>鉄・鋼材</t>
    <rPh sb="0" eb="1">
      <t>テツ</t>
    </rPh>
    <rPh sb="2" eb="4">
      <t>コウザイ</t>
    </rPh>
    <phoneticPr fontId="1"/>
  </si>
  <si>
    <t>建築資材</t>
    <rPh sb="0" eb="2">
      <t>ケンチク</t>
    </rPh>
    <rPh sb="2" eb="4">
      <t>シザイ</t>
    </rPh>
    <phoneticPr fontId="1"/>
  </si>
  <si>
    <t>土木資材</t>
    <rPh sb="0" eb="2">
      <t>ドボク</t>
    </rPh>
    <rPh sb="2" eb="4">
      <t>シザイ</t>
    </rPh>
    <phoneticPr fontId="1"/>
  </si>
  <si>
    <t>硝子</t>
    <rPh sb="0" eb="2">
      <t>ガラス</t>
    </rPh>
    <phoneticPr fontId="1"/>
  </si>
  <si>
    <t>電設資材</t>
    <rPh sb="0" eb="2">
      <t>デンセツ</t>
    </rPh>
    <rPh sb="2" eb="4">
      <t>シザイ</t>
    </rPh>
    <phoneticPr fontId="1"/>
  </si>
  <si>
    <t>建具・畳・襖</t>
    <rPh sb="0" eb="2">
      <t>タテグ</t>
    </rPh>
    <rPh sb="3" eb="4">
      <t>タタミ</t>
    </rPh>
    <rPh sb="5" eb="6">
      <t>フスマ</t>
    </rPh>
    <phoneticPr fontId="1"/>
  </si>
  <si>
    <t>道路資材</t>
    <rPh sb="0" eb="2">
      <t>ドウロ</t>
    </rPh>
    <rPh sb="2" eb="4">
      <t>シザイ</t>
    </rPh>
    <phoneticPr fontId="1"/>
  </si>
  <si>
    <t>鉄骨、鉄筋、鋼板、鋼管等</t>
    <rPh sb="0" eb="2">
      <t>テッコツ</t>
    </rPh>
    <rPh sb="3" eb="5">
      <t>テッキン</t>
    </rPh>
    <rPh sb="6" eb="7">
      <t>コウ</t>
    </rPh>
    <rPh sb="7" eb="8">
      <t>バン</t>
    </rPh>
    <rPh sb="9" eb="12">
      <t>コウカントウ</t>
    </rPh>
    <phoneticPr fontId="1"/>
  </si>
  <si>
    <t>木材、竹材、石材等</t>
    <rPh sb="0" eb="2">
      <t>モクザイ</t>
    </rPh>
    <rPh sb="3" eb="4">
      <t>タケ</t>
    </rPh>
    <rPh sb="4" eb="5">
      <t>ザイ</t>
    </rPh>
    <rPh sb="6" eb="8">
      <t>セキザイ</t>
    </rPh>
    <rPh sb="8" eb="9">
      <t>トウ</t>
    </rPh>
    <phoneticPr fontId="1"/>
  </si>
  <si>
    <t>照明、ライト、電球等</t>
    <rPh sb="0" eb="2">
      <t>ショウメイ</t>
    </rPh>
    <rPh sb="7" eb="9">
      <t>デンキュウ</t>
    </rPh>
    <rPh sb="9" eb="10">
      <t>トウ</t>
    </rPh>
    <phoneticPr fontId="1"/>
  </si>
  <si>
    <t>建具、畳、襖</t>
    <rPh sb="0" eb="2">
      <t>タテグ</t>
    </rPh>
    <rPh sb="3" eb="4">
      <t>タタミ</t>
    </rPh>
    <rPh sb="5" eb="6">
      <t>フスマ</t>
    </rPh>
    <phoneticPr fontId="1"/>
  </si>
  <si>
    <t>道路標識、カーブミラー、ガードレール、道路保安用品等</t>
    <rPh sb="0" eb="2">
      <t>ドウロ</t>
    </rPh>
    <rPh sb="2" eb="4">
      <t>ヒョウシキ</t>
    </rPh>
    <rPh sb="19" eb="21">
      <t>ドウロ</t>
    </rPh>
    <rPh sb="21" eb="23">
      <t>ホアン</t>
    </rPh>
    <rPh sb="23" eb="25">
      <t>ヨウヒン</t>
    </rPh>
    <rPh sb="25" eb="26">
      <t>トウ</t>
    </rPh>
    <phoneticPr fontId="1"/>
  </si>
  <si>
    <t>凍結防止剤、ろ過砂、ろ過砂利、レンガ、塗料等</t>
    <rPh sb="0" eb="2">
      <t>トウケツ</t>
    </rPh>
    <rPh sb="2" eb="5">
      <t>ボウシザイ</t>
    </rPh>
    <rPh sb="7" eb="8">
      <t>カ</t>
    </rPh>
    <rPh sb="8" eb="9">
      <t>スナ</t>
    </rPh>
    <rPh sb="11" eb="12">
      <t>カ</t>
    </rPh>
    <rPh sb="12" eb="14">
      <t>ジャリ</t>
    </rPh>
    <rPh sb="19" eb="21">
      <t>トリョウ</t>
    </rPh>
    <rPh sb="21" eb="22">
      <t>トウ</t>
    </rPh>
    <phoneticPr fontId="1"/>
  </si>
  <si>
    <t>古物・金属スクラップ等</t>
    <rPh sb="0" eb="2">
      <t>コブツ</t>
    </rPh>
    <rPh sb="3" eb="5">
      <t>キンゾク</t>
    </rPh>
    <rPh sb="10" eb="11">
      <t>トウ</t>
    </rPh>
    <phoneticPr fontId="1"/>
  </si>
  <si>
    <t>古紙</t>
    <rPh sb="0" eb="2">
      <t>コシ</t>
    </rPh>
    <phoneticPr fontId="1"/>
  </si>
  <si>
    <t>金属、自動車、バイク</t>
  </si>
  <si>
    <t>その他</t>
    <phoneticPr fontId="5"/>
  </si>
  <si>
    <t>消毒・防除・防虫業務</t>
    <rPh sb="0" eb="2">
      <t>ショウドク</t>
    </rPh>
    <rPh sb="3" eb="5">
      <t>ボウジョ</t>
    </rPh>
    <rPh sb="6" eb="8">
      <t>ボウチュウ</t>
    </rPh>
    <rPh sb="8" eb="10">
      <t>ギョウム</t>
    </rPh>
    <phoneticPr fontId="1"/>
  </si>
  <si>
    <t>庁舎・床・ガラス・外壁等の清掃</t>
    <rPh sb="0" eb="2">
      <t>チョウシャ</t>
    </rPh>
    <rPh sb="3" eb="4">
      <t>ユカ</t>
    </rPh>
    <rPh sb="9" eb="12">
      <t>ガイヘキトウ</t>
    </rPh>
    <rPh sb="13" eb="15">
      <t>セイソウ</t>
    </rPh>
    <phoneticPr fontId="1"/>
  </si>
  <si>
    <t>貯水槽、受水槽、高架水槽</t>
    <rPh sb="0" eb="3">
      <t>チョスイソウ</t>
    </rPh>
    <rPh sb="4" eb="5">
      <t>ジュ</t>
    </rPh>
    <rPh sb="5" eb="7">
      <t>スイソウ</t>
    </rPh>
    <rPh sb="8" eb="10">
      <t>コウカ</t>
    </rPh>
    <rPh sb="10" eb="12">
      <t>スイソウ</t>
    </rPh>
    <phoneticPr fontId="1"/>
  </si>
  <si>
    <t>樹木剪定、草刈、除草、樹木害虫駆除等</t>
    <rPh sb="0" eb="2">
      <t>ジュモク</t>
    </rPh>
    <rPh sb="2" eb="4">
      <t>センテイ</t>
    </rPh>
    <rPh sb="5" eb="7">
      <t>クサカリ</t>
    </rPh>
    <rPh sb="8" eb="10">
      <t>ジョソウ</t>
    </rPh>
    <rPh sb="11" eb="13">
      <t>ジュモク</t>
    </rPh>
    <rPh sb="13" eb="15">
      <t>ガイチュウ</t>
    </rPh>
    <rPh sb="15" eb="17">
      <t>クジョ</t>
    </rPh>
    <rPh sb="17" eb="18">
      <t>トウ</t>
    </rPh>
    <phoneticPr fontId="1"/>
  </si>
  <si>
    <t>保守・点検・管理</t>
    <phoneticPr fontId="5"/>
  </si>
  <si>
    <t>101</t>
  </si>
  <si>
    <t>102</t>
  </si>
  <si>
    <t>103</t>
  </si>
  <si>
    <t>104</t>
  </si>
  <si>
    <t>105</t>
  </si>
  <si>
    <t>106</t>
  </si>
  <si>
    <t>107</t>
  </si>
  <si>
    <t>108</t>
  </si>
  <si>
    <t>199</t>
  </si>
  <si>
    <t>昇降設備等</t>
    <rPh sb="0" eb="2">
      <t>ショウコウ</t>
    </rPh>
    <rPh sb="2" eb="4">
      <t>セツビ</t>
    </rPh>
    <rPh sb="4" eb="5">
      <t>トウ</t>
    </rPh>
    <phoneticPr fontId="1"/>
  </si>
  <si>
    <t>電気設備</t>
    <rPh sb="0" eb="2">
      <t>デンキ</t>
    </rPh>
    <rPh sb="2" eb="4">
      <t>セツビ</t>
    </rPh>
    <phoneticPr fontId="1"/>
  </si>
  <si>
    <t>通信設備</t>
    <rPh sb="0" eb="2">
      <t>ツウシン</t>
    </rPh>
    <rPh sb="2" eb="4">
      <t>セツビ</t>
    </rPh>
    <phoneticPr fontId="1"/>
  </si>
  <si>
    <t>上水道施設</t>
    <rPh sb="0" eb="1">
      <t>ジョウ</t>
    </rPh>
    <rPh sb="1" eb="3">
      <t>スイドウ</t>
    </rPh>
    <rPh sb="3" eb="5">
      <t>シセツ</t>
    </rPh>
    <phoneticPr fontId="1"/>
  </si>
  <si>
    <t>下水道施設</t>
    <rPh sb="0" eb="3">
      <t>ゲスイドウ</t>
    </rPh>
    <rPh sb="3" eb="5">
      <t>シセツ</t>
    </rPh>
    <phoneticPr fontId="1"/>
  </si>
  <si>
    <t>遊具保守</t>
    <rPh sb="0" eb="2">
      <t>ユウグ</t>
    </rPh>
    <rPh sb="2" eb="4">
      <t>ホシュ</t>
    </rPh>
    <phoneticPr fontId="1"/>
  </si>
  <si>
    <t>空調設備、冷暖房、冷温水器等の保守点検</t>
    <rPh sb="0" eb="2">
      <t>クウチョウ</t>
    </rPh>
    <rPh sb="2" eb="4">
      <t>セツビ</t>
    </rPh>
    <rPh sb="5" eb="8">
      <t>レイダンボウ</t>
    </rPh>
    <rPh sb="9" eb="10">
      <t>レイ</t>
    </rPh>
    <rPh sb="10" eb="12">
      <t>オンスイ</t>
    </rPh>
    <rPh sb="12" eb="13">
      <t>キ</t>
    </rPh>
    <rPh sb="13" eb="14">
      <t>トウ</t>
    </rPh>
    <rPh sb="15" eb="17">
      <t>ホシュ</t>
    </rPh>
    <rPh sb="17" eb="19">
      <t>テンケン</t>
    </rPh>
    <phoneticPr fontId="1"/>
  </si>
  <si>
    <t>エレベーター、昇降機、階段昇降機、自動ドア等の保守点検</t>
    <rPh sb="7" eb="10">
      <t>ショウコウキ</t>
    </rPh>
    <rPh sb="11" eb="13">
      <t>カイダン</t>
    </rPh>
    <rPh sb="13" eb="16">
      <t>ショウコウキ</t>
    </rPh>
    <rPh sb="17" eb="19">
      <t>ジドウ</t>
    </rPh>
    <rPh sb="21" eb="22">
      <t>トウ</t>
    </rPh>
    <rPh sb="23" eb="25">
      <t>ホシュ</t>
    </rPh>
    <rPh sb="25" eb="27">
      <t>テンケン</t>
    </rPh>
    <phoneticPr fontId="1"/>
  </si>
  <si>
    <t>自家用電気工作物、その他電気設備</t>
    <rPh sb="0" eb="3">
      <t>ジカヨウ</t>
    </rPh>
    <rPh sb="3" eb="5">
      <t>デンキ</t>
    </rPh>
    <rPh sb="5" eb="8">
      <t>コウサクブツ</t>
    </rPh>
    <rPh sb="11" eb="12">
      <t>タ</t>
    </rPh>
    <rPh sb="12" eb="14">
      <t>デンキ</t>
    </rPh>
    <rPh sb="14" eb="16">
      <t>セツビ</t>
    </rPh>
    <phoneticPr fontId="1"/>
  </si>
  <si>
    <t>電話、ＦＡＸ、無線機等</t>
    <rPh sb="0" eb="2">
      <t>デンワ</t>
    </rPh>
    <rPh sb="7" eb="11">
      <t>ムセンキトウ</t>
    </rPh>
    <phoneticPr fontId="1"/>
  </si>
  <si>
    <t>消化設備、火災報知設備、消火器等の保守点検</t>
    <rPh sb="0" eb="2">
      <t>ショウカ</t>
    </rPh>
    <rPh sb="2" eb="4">
      <t>セツビ</t>
    </rPh>
    <rPh sb="5" eb="7">
      <t>カサイ</t>
    </rPh>
    <rPh sb="7" eb="9">
      <t>ホウチ</t>
    </rPh>
    <rPh sb="9" eb="11">
      <t>セツビ</t>
    </rPh>
    <rPh sb="12" eb="14">
      <t>ショウカ</t>
    </rPh>
    <rPh sb="14" eb="15">
      <t>キ</t>
    </rPh>
    <rPh sb="15" eb="16">
      <t>トウ</t>
    </rPh>
    <rPh sb="17" eb="19">
      <t>ホシュ</t>
    </rPh>
    <rPh sb="19" eb="21">
      <t>テンケン</t>
    </rPh>
    <phoneticPr fontId="1"/>
  </si>
  <si>
    <t>上水道施設運転管理、上水道施設保守点検、漏水調査等</t>
    <rPh sb="0" eb="3">
      <t>ジョウスイドウ</t>
    </rPh>
    <rPh sb="3" eb="5">
      <t>シセツ</t>
    </rPh>
    <rPh sb="5" eb="7">
      <t>ウンテン</t>
    </rPh>
    <rPh sb="7" eb="9">
      <t>カンリ</t>
    </rPh>
    <rPh sb="10" eb="13">
      <t>ジョウスイドウ</t>
    </rPh>
    <rPh sb="13" eb="15">
      <t>シセツ</t>
    </rPh>
    <rPh sb="15" eb="17">
      <t>ホシュ</t>
    </rPh>
    <rPh sb="17" eb="19">
      <t>テンケン</t>
    </rPh>
    <rPh sb="20" eb="21">
      <t>ロウ</t>
    </rPh>
    <rPh sb="21" eb="22">
      <t>スイ</t>
    </rPh>
    <rPh sb="22" eb="25">
      <t>チョウサトウ</t>
    </rPh>
    <phoneticPr fontId="1"/>
  </si>
  <si>
    <t>下水道施設運転管理、下水道施設保守点検、管路調査、清掃等</t>
    <rPh sb="0" eb="3">
      <t>ゲスイドウ</t>
    </rPh>
    <rPh sb="3" eb="5">
      <t>シセツ</t>
    </rPh>
    <rPh sb="5" eb="7">
      <t>ウンテン</t>
    </rPh>
    <rPh sb="7" eb="9">
      <t>カンリ</t>
    </rPh>
    <rPh sb="10" eb="13">
      <t>ゲスイドウ</t>
    </rPh>
    <rPh sb="13" eb="15">
      <t>シセツ</t>
    </rPh>
    <rPh sb="15" eb="17">
      <t>ホシュ</t>
    </rPh>
    <rPh sb="17" eb="19">
      <t>テンケン</t>
    </rPh>
    <rPh sb="20" eb="22">
      <t>カンロ</t>
    </rPh>
    <rPh sb="22" eb="24">
      <t>チョウサ</t>
    </rPh>
    <rPh sb="25" eb="28">
      <t>セイソウトウ</t>
    </rPh>
    <phoneticPr fontId="1"/>
  </si>
  <si>
    <t>室内外の遊具の保守点検等</t>
    <rPh sb="0" eb="1">
      <t>シツ</t>
    </rPh>
    <rPh sb="1" eb="3">
      <t>ナイガイ</t>
    </rPh>
    <rPh sb="4" eb="6">
      <t>ユウグ</t>
    </rPh>
    <rPh sb="7" eb="9">
      <t>ホシュ</t>
    </rPh>
    <rPh sb="9" eb="11">
      <t>テンケン</t>
    </rPh>
    <rPh sb="11" eb="12">
      <t>トウ</t>
    </rPh>
    <phoneticPr fontId="1"/>
  </si>
  <si>
    <t>廃棄物処理</t>
    <phoneticPr fontId="5"/>
  </si>
  <si>
    <t>201</t>
  </si>
  <si>
    <t>202</t>
  </si>
  <si>
    <t>203</t>
  </si>
  <si>
    <t>299</t>
  </si>
  <si>
    <t>一般廃棄物の収集、運搬、処理（中間処理含む）</t>
    <rPh sb="0" eb="2">
      <t>イッパン</t>
    </rPh>
    <rPh sb="2" eb="5">
      <t>ハイキブツ</t>
    </rPh>
    <rPh sb="6" eb="8">
      <t>シュウシュウ</t>
    </rPh>
    <rPh sb="9" eb="11">
      <t>ウンパン</t>
    </rPh>
    <rPh sb="12" eb="14">
      <t>ショリ</t>
    </rPh>
    <rPh sb="15" eb="17">
      <t>チュウカン</t>
    </rPh>
    <rPh sb="17" eb="19">
      <t>ショリ</t>
    </rPh>
    <rPh sb="19" eb="20">
      <t>フク</t>
    </rPh>
    <phoneticPr fontId="1"/>
  </si>
  <si>
    <t>産業廃棄物の収集、運搬、処理（中間処理含む）</t>
    <rPh sb="0" eb="2">
      <t>サンギョウ</t>
    </rPh>
    <rPh sb="2" eb="5">
      <t>ハイキブツ</t>
    </rPh>
    <rPh sb="6" eb="8">
      <t>シュウシュウ</t>
    </rPh>
    <rPh sb="9" eb="11">
      <t>ウンパン</t>
    </rPh>
    <rPh sb="12" eb="14">
      <t>ショリ</t>
    </rPh>
    <rPh sb="15" eb="17">
      <t>チュウカン</t>
    </rPh>
    <rPh sb="17" eb="19">
      <t>ショリ</t>
    </rPh>
    <rPh sb="19" eb="20">
      <t>フク</t>
    </rPh>
    <phoneticPr fontId="1"/>
  </si>
  <si>
    <t>特別管理廃棄物の収集、運搬、処理</t>
    <rPh sb="0" eb="2">
      <t>トクベツ</t>
    </rPh>
    <rPh sb="2" eb="4">
      <t>カンリ</t>
    </rPh>
    <rPh sb="4" eb="7">
      <t>ハイキブツ</t>
    </rPh>
    <rPh sb="8" eb="10">
      <t>シュウシュウ</t>
    </rPh>
    <rPh sb="11" eb="13">
      <t>ウンパン</t>
    </rPh>
    <rPh sb="14" eb="16">
      <t>ショリ</t>
    </rPh>
    <phoneticPr fontId="1"/>
  </si>
  <si>
    <t>再資源化物回収、再資源化、古紙・機密書類の収集、家庭ごみ収集</t>
    <rPh sb="0" eb="4">
      <t>サイシゲンカ</t>
    </rPh>
    <rPh sb="4" eb="5">
      <t>ブツ</t>
    </rPh>
    <rPh sb="5" eb="7">
      <t>カイシュウ</t>
    </rPh>
    <rPh sb="8" eb="12">
      <t>サイシゲンカ</t>
    </rPh>
    <rPh sb="13" eb="15">
      <t>コシ</t>
    </rPh>
    <rPh sb="16" eb="18">
      <t>キミツ</t>
    </rPh>
    <rPh sb="18" eb="20">
      <t>ショルイ</t>
    </rPh>
    <rPh sb="21" eb="23">
      <t>シュウシュウ</t>
    </rPh>
    <rPh sb="24" eb="26">
      <t>カテイ</t>
    </rPh>
    <rPh sb="28" eb="30">
      <t>シュウシュウ</t>
    </rPh>
    <phoneticPr fontId="1"/>
  </si>
  <si>
    <t>検査・測定</t>
    <phoneticPr fontId="5"/>
  </si>
  <si>
    <t>301</t>
  </si>
  <si>
    <t>302</t>
  </si>
  <si>
    <t>399</t>
  </si>
  <si>
    <t>大気・水質・土壌分析、ダイオキシン測定、騒音測定等</t>
    <rPh sb="0" eb="2">
      <t>タイキ</t>
    </rPh>
    <rPh sb="3" eb="5">
      <t>スイシツ</t>
    </rPh>
    <rPh sb="6" eb="8">
      <t>ドジョウ</t>
    </rPh>
    <rPh sb="8" eb="10">
      <t>ブンセキ</t>
    </rPh>
    <rPh sb="17" eb="19">
      <t>ソクテイ</t>
    </rPh>
    <rPh sb="20" eb="22">
      <t>ソウオン</t>
    </rPh>
    <rPh sb="22" eb="24">
      <t>ソクテイ</t>
    </rPh>
    <rPh sb="24" eb="25">
      <t>トウ</t>
    </rPh>
    <phoneticPr fontId="1"/>
  </si>
  <si>
    <t>健康診断、検便、検診</t>
    <rPh sb="0" eb="2">
      <t>ケンコウ</t>
    </rPh>
    <rPh sb="2" eb="4">
      <t>シンダン</t>
    </rPh>
    <rPh sb="5" eb="7">
      <t>ケンベン</t>
    </rPh>
    <rPh sb="8" eb="10">
      <t>ケンシン</t>
    </rPh>
    <phoneticPr fontId="1"/>
  </si>
  <si>
    <t>その他の測定</t>
    <rPh sb="2" eb="3">
      <t>タ</t>
    </rPh>
    <rPh sb="4" eb="6">
      <t>ソクテイ</t>
    </rPh>
    <phoneticPr fontId="1"/>
  </si>
  <si>
    <t>情報・通信</t>
    <phoneticPr fontId="5"/>
  </si>
  <si>
    <t>401</t>
  </si>
  <si>
    <t>402</t>
  </si>
  <si>
    <t>403</t>
  </si>
  <si>
    <t>404</t>
  </si>
  <si>
    <t>499</t>
  </si>
  <si>
    <t>コンテンツ作成</t>
    <rPh sb="5" eb="7">
      <t>サクセイ</t>
    </rPh>
    <phoneticPr fontId="1"/>
  </si>
  <si>
    <t>システム等開発・改良</t>
    <rPh sb="4" eb="5">
      <t>トウ</t>
    </rPh>
    <rPh sb="5" eb="7">
      <t>カイハツ</t>
    </rPh>
    <rPh sb="8" eb="10">
      <t>カイリョウ</t>
    </rPh>
    <phoneticPr fontId="1"/>
  </si>
  <si>
    <t>システム等管理運営</t>
    <rPh sb="4" eb="5">
      <t>トウ</t>
    </rPh>
    <rPh sb="5" eb="7">
      <t>カンリ</t>
    </rPh>
    <rPh sb="7" eb="9">
      <t>ウンエイ</t>
    </rPh>
    <phoneticPr fontId="1"/>
  </si>
  <si>
    <t>情報処理</t>
    <rPh sb="0" eb="2">
      <t>ジョウホウ</t>
    </rPh>
    <rPh sb="2" eb="4">
      <t>ショリ</t>
    </rPh>
    <phoneticPr fontId="1"/>
  </si>
  <si>
    <t>ホームページ・動画コンテンツ作成等</t>
    <rPh sb="7" eb="9">
      <t>ドウガ</t>
    </rPh>
    <rPh sb="14" eb="16">
      <t>サクセイ</t>
    </rPh>
    <rPh sb="16" eb="17">
      <t>トウ</t>
    </rPh>
    <phoneticPr fontId="1"/>
  </si>
  <si>
    <t>システム、ソフトウェアの開発、改良等</t>
    <rPh sb="12" eb="14">
      <t>カイハツ</t>
    </rPh>
    <rPh sb="15" eb="18">
      <t>カイリョウトウ</t>
    </rPh>
    <phoneticPr fontId="1"/>
  </si>
  <si>
    <t>ソフトウェア及びハードウェアの管理、システム運用等</t>
    <rPh sb="6" eb="7">
      <t>オヨ</t>
    </rPh>
    <rPh sb="15" eb="17">
      <t>カンリ</t>
    </rPh>
    <rPh sb="22" eb="25">
      <t>ウンヨウトウ</t>
    </rPh>
    <phoneticPr fontId="1"/>
  </si>
  <si>
    <t>データ入力、出力処理等</t>
    <rPh sb="3" eb="5">
      <t>ニュウリョク</t>
    </rPh>
    <rPh sb="6" eb="8">
      <t>シュツリョク</t>
    </rPh>
    <rPh sb="8" eb="11">
      <t>ショリトウ</t>
    </rPh>
    <phoneticPr fontId="1"/>
  </si>
  <si>
    <t>インターネットプロバイダ、情報セキュリティ等</t>
    <rPh sb="13" eb="15">
      <t>ジョウホウ</t>
    </rPh>
    <rPh sb="21" eb="22">
      <t>トウ</t>
    </rPh>
    <phoneticPr fontId="1"/>
  </si>
  <si>
    <t>企画・計画</t>
    <phoneticPr fontId="5"/>
  </si>
  <si>
    <t>501</t>
  </si>
  <si>
    <t>502</t>
  </si>
  <si>
    <t>599</t>
  </si>
  <si>
    <t>計画策定</t>
    <rPh sb="0" eb="2">
      <t>ケイカク</t>
    </rPh>
    <rPh sb="2" eb="4">
      <t>サクテイ</t>
    </rPh>
    <phoneticPr fontId="1"/>
  </si>
  <si>
    <t>イベント企画・運営</t>
    <rPh sb="4" eb="6">
      <t>キカク</t>
    </rPh>
    <rPh sb="7" eb="9">
      <t>ウンエイ</t>
    </rPh>
    <phoneticPr fontId="1"/>
  </si>
  <si>
    <t>総合計画、地域計画、健康・福祉計画、環境計画、防災計画等</t>
    <rPh sb="0" eb="2">
      <t>ソウゴウ</t>
    </rPh>
    <rPh sb="2" eb="4">
      <t>ケイカク</t>
    </rPh>
    <rPh sb="5" eb="7">
      <t>チイキ</t>
    </rPh>
    <rPh sb="7" eb="9">
      <t>ケイカク</t>
    </rPh>
    <rPh sb="10" eb="12">
      <t>ケンコウ</t>
    </rPh>
    <rPh sb="13" eb="15">
      <t>フクシ</t>
    </rPh>
    <rPh sb="15" eb="17">
      <t>ケイカク</t>
    </rPh>
    <rPh sb="18" eb="20">
      <t>カンキョウ</t>
    </rPh>
    <rPh sb="20" eb="22">
      <t>ケイカク</t>
    </rPh>
    <rPh sb="23" eb="25">
      <t>ボウサイ</t>
    </rPh>
    <rPh sb="25" eb="28">
      <t>ケイカクトウ</t>
    </rPh>
    <phoneticPr fontId="1"/>
  </si>
  <si>
    <t>催事の企画立案、会場設営、展示作業等</t>
    <rPh sb="0" eb="2">
      <t>サイジ</t>
    </rPh>
    <rPh sb="3" eb="5">
      <t>キカク</t>
    </rPh>
    <rPh sb="5" eb="7">
      <t>リツアン</t>
    </rPh>
    <rPh sb="8" eb="10">
      <t>カイジョウ</t>
    </rPh>
    <rPh sb="10" eb="12">
      <t>セツエイ</t>
    </rPh>
    <rPh sb="13" eb="15">
      <t>テンジ</t>
    </rPh>
    <rPh sb="15" eb="18">
      <t>サギョウトウ</t>
    </rPh>
    <phoneticPr fontId="1"/>
  </si>
  <si>
    <t>警備</t>
    <phoneticPr fontId="5"/>
  </si>
  <si>
    <t>601</t>
  </si>
  <si>
    <t>602</t>
  </si>
  <si>
    <t>699</t>
  </si>
  <si>
    <t>有人警備、宿直、夜間巡視等</t>
    <rPh sb="0" eb="2">
      <t>ユウジン</t>
    </rPh>
    <rPh sb="2" eb="4">
      <t>ケイビ</t>
    </rPh>
    <rPh sb="5" eb="7">
      <t>シュクチョク</t>
    </rPh>
    <rPh sb="8" eb="10">
      <t>ヤカン</t>
    </rPh>
    <rPh sb="10" eb="12">
      <t>ジュンシ</t>
    </rPh>
    <rPh sb="12" eb="13">
      <t>トウ</t>
    </rPh>
    <phoneticPr fontId="1"/>
  </si>
  <si>
    <t>監視・警報機等による警備</t>
    <rPh sb="0" eb="2">
      <t>カンシ</t>
    </rPh>
    <rPh sb="3" eb="6">
      <t>ケイホウキ</t>
    </rPh>
    <rPh sb="6" eb="7">
      <t>トウ</t>
    </rPh>
    <rPh sb="10" eb="12">
      <t>ケイビ</t>
    </rPh>
    <phoneticPr fontId="1"/>
  </si>
  <si>
    <t>イベント警備、交通誘導、駐車場管理等</t>
    <rPh sb="4" eb="6">
      <t>ケイビ</t>
    </rPh>
    <rPh sb="7" eb="9">
      <t>コウツウ</t>
    </rPh>
    <rPh sb="9" eb="11">
      <t>ユウドウ</t>
    </rPh>
    <rPh sb="12" eb="15">
      <t>チュウシャジョウ</t>
    </rPh>
    <rPh sb="15" eb="17">
      <t>カンリ</t>
    </rPh>
    <rPh sb="17" eb="18">
      <t>トウ</t>
    </rPh>
    <phoneticPr fontId="1"/>
  </si>
  <si>
    <t>運送</t>
    <phoneticPr fontId="5"/>
  </si>
  <si>
    <t>701</t>
  </si>
  <si>
    <t>702</t>
  </si>
  <si>
    <t>クリーニング・寝具類消毒業務</t>
    <phoneticPr fontId="5"/>
  </si>
  <si>
    <t>人材派遣</t>
    <phoneticPr fontId="5"/>
  </si>
  <si>
    <t>その他委託</t>
    <phoneticPr fontId="5"/>
  </si>
  <si>
    <t>徴収収納業務、残骨灰処理、不動産鑑定</t>
    <phoneticPr fontId="5"/>
  </si>
  <si>
    <t>801</t>
  </si>
  <si>
    <t>901</t>
  </si>
  <si>
    <t>998</t>
  </si>
  <si>
    <t>プレハブ</t>
  </si>
  <si>
    <t>事務機関係</t>
    <rPh sb="0" eb="3">
      <t>ジムキ</t>
    </rPh>
    <rPh sb="3" eb="4">
      <t>カン</t>
    </rPh>
    <rPh sb="4" eb="5">
      <t>ケイ</t>
    </rPh>
    <phoneticPr fontId="1"/>
  </si>
  <si>
    <t>コンピュータ関係</t>
    <rPh sb="6" eb="8">
      <t>カンケイ</t>
    </rPh>
    <phoneticPr fontId="1"/>
  </si>
  <si>
    <t>寝具賃貸</t>
    <rPh sb="0" eb="2">
      <t>シング</t>
    </rPh>
    <rPh sb="2" eb="3">
      <t>チン</t>
    </rPh>
    <rPh sb="3" eb="4">
      <t>カ</t>
    </rPh>
    <phoneticPr fontId="1"/>
  </si>
  <si>
    <t>仮設建物</t>
    <rPh sb="0" eb="2">
      <t>カセツ</t>
    </rPh>
    <rPh sb="2" eb="4">
      <t>タテモノ</t>
    </rPh>
    <phoneticPr fontId="1"/>
  </si>
  <si>
    <t>パソコン等（ソフトウエア含む）</t>
    <rPh sb="4" eb="5">
      <t>トウ</t>
    </rPh>
    <rPh sb="12" eb="13">
      <t>フク</t>
    </rPh>
    <phoneticPr fontId="1"/>
  </si>
  <si>
    <r>
      <t xml:space="preserve">貯水槽清掃・保守 </t>
    </r>
    <r>
      <rPr>
        <sz val="11"/>
        <color rgb="FFFF0000"/>
        <rFont val="ＭＳ ゴシック"/>
        <family val="3"/>
        <charset val="128"/>
      </rPr>
      <t>*2</t>
    </r>
    <rPh sb="0" eb="3">
      <t>チョスイソウ</t>
    </rPh>
    <rPh sb="3" eb="5">
      <t>セイソウ</t>
    </rPh>
    <rPh sb="6" eb="8">
      <t>ホシュ</t>
    </rPh>
    <phoneticPr fontId="1"/>
  </si>
  <si>
    <r>
      <t xml:space="preserve">浄化槽清掃・保守 </t>
    </r>
    <r>
      <rPr>
        <sz val="11"/>
        <color rgb="FFFF0000"/>
        <rFont val="ＭＳ ゴシック"/>
        <family val="3"/>
        <charset val="128"/>
      </rPr>
      <t>*3</t>
    </r>
    <rPh sb="0" eb="2">
      <t>ジョウカ</t>
    </rPh>
    <rPh sb="2" eb="3">
      <t>ソウ</t>
    </rPh>
    <rPh sb="3" eb="5">
      <t>セイソウ</t>
    </rPh>
    <rPh sb="6" eb="8">
      <t>ホシュ</t>
    </rPh>
    <phoneticPr fontId="1"/>
  </si>
  <si>
    <r>
      <t xml:space="preserve">消防設備 </t>
    </r>
    <r>
      <rPr>
        <sz val="11"/>
        <color rgb="FFFF0000"/>
        <rFont val="ＭＳ ゴシック"/>
        <family val="3"/>
        <charset val="128"/>
      </rPr>
      <t>*4</t>
    </r>
    <rPh sb="0" eb="2">
      <t>ショウボウ</t>
    </rPh>
    <rPh sb="2" eb="4">
      <t>セツビ</t>
    </rPh>
    <phoneticPr fontId="1"/>
  </si>
  <si>
    <r>
      <t xml:space="preserve">一般廃棄物 </t>
    </r>
    <r>
      <rPr>
        <sz val="11"/>
        <color rgb="FFFF0000"/>
        <rFont val="ＭＳ ゴシック"/>
        <family val="3"/>
        <charset val="128"/>
      </rPr>
      <t>*5</t>
    </r>
    <rPh sb="0" eb="2">
      <t>イッパン</t>
    </rPh>
    <rPh sb="2" eb="5">
      <t>ハイキブツ</t>
    </rPh>
    <phoneticPr fontId="1"/>
  </si>
  <si>
    <r>
      <t xml:space="preserve">産業廃棄物 </t>
    </r>
    <r>
      <rPr>
        <sz val="11"/>
        <color rgb="FFFF0000"/>
        <rFont val="ＭＳ ゴシック"/>
        <family val="3"/>
        <charset val="128"/>
      </rPr>
      <t>*6</t>
    </r>
    <rPh sb="0" eb="2">
      <t>サンギョウ</t>
    </rPh>
    <rPh sb="2" eb="5">
      <t>ハイキブツ</t>
    </rPh>
    <phoneticPr fontId="1"/>
  </si>
  <si>
    <r>
      <t xml:space="preserve">特別管理廃棄物 </t>
    </r>
    <r>
      <rPr>
        <sz val="11"/>
        <color rgb="FFFF0000"/>
        <rFont val="ＭＳ ゴシック"/>
        <family val="3"/>
        <charset val="128"/>
      </rPr>
      <t>*7</t>
    </r>
    <rPh sb="0" eb="2">
      <t>トクベツ</t>
    </rPh>
    <rPh sb="2" eb="4">
      <t>カンリ</t>
    </rPh>
    <rPh sb="4" eb="7">
      <t>ハイキブツ</t>
    </rPh>
    <phoneticPr fontId="1"/>
  </si>
  <si>
    <t>F.業種情報</t>
    <rPh sb="2" eb="4">
      <t>ギョウシュ</t>
    </rPh>
    <rPh sb="4" eb="6">
      <t>ジョウホウ</t>
    </rPh>
    <phoneticPr fontId="5"/>
  </si>
  <si>
    <t>合計</t>
    <rPh sb="0" eb="2">
      <t>ゴウケイケイ</t>
    </rPh>
    <phoneticPr fontId="5"/>
  </si>
  <si>
    <t>期間</t>
    <rPh sb="0" eb="2">
      <t>キカン</t>
    </rPh>
    <phoneticPr fontId="5"/>
  </si>
  <si>
    <t>直前２年度</t>
    <phoneticPr fontId="5"/>
  </si>
  <si>
    <t>販売高(千円)</t>
    <rPh sb="0" eb="3">
      <t>ハンバイダカ</t>
    </rPh>
    <phoneticPr fontId="5"/>
  </si>
  <si>
    <t>直前１年度</t>
    <phoneticPr fontId="5"/>
  </si>
  <si>
    <t>技術職員</t>
    <rPh sb="0" eb="4">
      <t>ギジュツショクイン</t>
    </rPh>
    <phoneticPr fontId="5"/>
  </si>
  <si>
    <t>事務職員</t>
    <rPh sb="0" eb="4">
      <t>ジムショクイン</t>
    </rPh>
    <phoneticPr fontId="5"/>
  </si>
  <si>
    <t>うち役職員等</t>
    <rPh sb="2" eb="5">
      <t>ヤクショクイン</t>
    </rPh>
    <rPh sb="5" eb="6">
      <t>トウ</t>
    </rPh>
    <phoneticPr fontId="5"/>
  </si>
  <si>
    <t>301リース・レンタル</t>
    <phoneticPr fontId="5"/>
  </si>
  <si>
    <t>営業品目</t>
    <phoneticPr fontId="5"/>
  </si>
  <si>
    <t>201役務</t>
    <phoneticPr fontId="5"/>
  </si>
  <si>
    <t>業種</t>
    <rPh sb="0" eb="2">
      <t>ギョウシュ</t>
    </rPh>
    <phoneticPr fontId="5"/>
  </si>
  <si>
    <t>樹木等保護管理</t>
    <phoneticPr fontId="1"/>
  </si>
  <si>
    <r>
      <t>申請する業務の希望欄にリストから「○」を選択し、具体的内容、特約店･代理店・製造直販等を入力してください。
希望できる品目は、「業種」単位で3区分までです。</t>
    </r>
    <r>
      <rPr>
        <sz val="10"/>
        <color theme="1" tint="4.9989318521683403E-2"/>
        <rFont val="ＭＳ ゴシック"/>
        <family val="3"/>
        <charset val="128"/>
      </rPr>
      <t>同一業種内で希望する品目の上限はありません。
具体的内容欄は、具体的品目例にとらわれず具体的に入力してください。
特約店･代理店・製造直販等欄は、製造メーカーの特約店、代理店になっている場合に入力してください。
申請する業務に必要な許可書・届出書・資格書の写しを添付してください。</t>
    </r>
    <rPh sb="0" eb="2">
      <t>シンセイ</t>
    </rPh>
    <rPh sb="4" eb="6">
      <t>ギョウム</t>
    </rPh>
    <rPh sb="7" eb="9">
      <t>キボウ</t>
    </rPh>
    <rPh sb="9" eb="10">
      <t>ラン</t>
    </rPh>
    <rPh sb="20" eb="22">
      <t>センタク</t>
    </rPh>
    <rPh sb="24" eb="27">
      <t>グタイテキ</t>
    </rPh>
    <rPh sb="27" eb="29">
      <t>ナイヨウ</t>
    </rPh>
    <rPh sb="44" eb="46">
      <t>ニュウリョク</t>
    </rPh>
    <rPh sb="54" eb="56">
      <t>キボウ</t>
    </rPh>
    <rPh sb="59" eb="61">
      <t>ヒンモク</t>
    </rPh>
    <rPh sb="64" eb="66">
      <t>ギョウシュ</t>
    </rPh>
    <rPh sb="67" eb="69">
      <t>タンイ</t>
    </rPh>
    <rPh sb="71" eb="73">
      <t>クブン</t>
    </rPh>
    <rPh sb="78" eb="80">
      <t>ドウイツ</t>
    </rPh>
    <rPh sb="80" eb="82">
      <t>ギョウシュ</t>
    </rPh>
    <rPh sb="82" eb="83">
      <t>ナイ</t>
    </rPh>
    <rPh sb="84" eb="86">
      <t>キボウ</t>
    </rPh>
    <rPh sb="88" eb="90">
      <t>ヒンモク</t>
    </rPh>
    <rPh sb="91" eb="93">
      <t>ジョウゲン</t>
    </rPh>
    <rPh sb="101" eb="104">
      <t>グタイテキ</t>
    </rPh>
    <rPh sb="104" eb="106">
      <t>ナイヨウ</t>
    </rPh>
    <rPh sb="106" eb="107">
      <t>ラン</t>
    </rPh>
    <rPh sb="109" eb="112">
      <t>グタイテキ</t>
    </rPh>
    <rPh sb="112" eb="114">
      <t>ヒンモク</t>
    </rPh>
    <rPh sb="114" eb="115">
      <t>レイ</t>
    </rPh>
    <rPh sb="121" eb="124">
      <t>グタイテキ</t>
    </rPh>
    <rPh sb="125" eb="127">
      <t>ニュウリョク</t>
    </rPh>
    <rPh sb="148" eb="149">
      <t>ラン</t>
    </rPh>
    <rPh sb="151" eb="153">
      <t>セイゾウ</t>
    </rPh>
    <rPh sb="158" eb="161">
      <t>トクヤクテン</t>
    </rPh>
    <rPh sb="162" eb="165">
      <t>ダイリテン</t>
    </rPh>
    <rPh sb="171" eb="173">
      <t>バアイ</t>
    </rPh>
    <rPh sb="174" eb="176">
      <t>ニュウリョク</t>
    </rPh>
    <rPh sb="209" eb="211">
      <t>テンプ</t>
    </rPh>
    <phoneticPr fontId="6"/>
  </si>
  <si>
    <t>101物品－文具・事務用品</t>
    <rPh sb="3" eb="5">
      <t>ブッピン</t>
    </rPh>
    <phoneticPr fontId="5"/>
  </si>
  <si>
    <t>102物品－家具</t>
    <phoneticPr fontId="5"/>
  </si>
  <si>
    <t>103物品－印刷・図書</t>
    <phoneticPr fontId="5"/>
  </si>
  <si>
    <t>104物品－学校用品</t>
    <phoneticPr fontId="5"/>
  </si>
  <si>
    <t>105物品－日用品</t>
    <phoneticPr fontId="5"/>
  </si>
  <si>
    <t>106物品－繊維・ゴム・皮革</t>
    <phoneticPr fontId="5"/>
  </si>
  <si>
    <t>107物品－薬品類</t>
    <phoneticPr fontId="5"/>
  </si>
  <si>
    <t>108物品－医療・医薬品</t>
    <phoneticPr fontId="5"/>
  </si>
  <si>
    <t>109物品－広告</t>
    <phoneticPr fontId="5"/>
  </si>
  <si>
    <t>110物品－電気機械器具</t>
    <phoneticPr fontId="5"/>
  </si>
  <si>
    <t>111物品－一般機械器具</t>
    <phoneticPr fontId="5"/>
  </si>
  <si>
    <t>112物品－理化学・測定機器</t>
    <phoneticPr fontId="5"/>
  </si>
  <si>
    <t>113物品－輸送機器</t>
    <phoneticPr fontId="5"/>
  </si>
  <si>
    <t>114物品－燃料</t>
    <phoneticPr fontId="5"/>
  </si>
  <si>
    <t>115物品－農林水産物</t>
    <phoneticPr fontId="5"/>
  </si>
  <si>
    <t>116物品－消防保安用品</t>
    <phoneticPr fontId="5"/>
  </si>
  <si>
    <t>117物品－一般資材</t>
    <phoneticPr fontId="5"/>
  </si>
  <si>
    <t>118物品－スクラップ</t>
    <phoneticPr fontId="5"/>
  </si>
  <si>
    <t>199物品－その他</t>
    <phoneticPr fontId="5"/>
  </si>
  <si>
    <t>例)カブシキガイシャスズキグミ　チュウゴクエイギョウショ
正式名称を全角カタカナで入力してください。支店・営業所名は、１文字空けて入力してください。</t>
    <phoneticPr fontId="5"/>
  </si>
  <si>
    <t>例)株式会社鈴木組　中国営業所
正式名称で入力してください。支店・営業所名は、１文字空けて入力してください。</t>
    <rPh sb="10" eb="12">
      <t>チュウゴク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</si>
  <si>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その他の職員</t>
    <rPh sb="2" eb="3">
      <t>タ</t>
    </rPh>
    <rPh sb="4" eb="6">
      <t>ショクイン</t>
    </rPh>
    <phoneticPr fontId="6"/>
  </si>
  <si>
    <t>33_備前市</t>
  </si>
  <si>
    <t>入札参加資格申請の担当課と担当者の情報を入力して下さい。
行政書士が代理申請する場合は、「D.申請代理人情報」に入力してください。</t>
    <rPh sb="34" eb="36">
      <t>ダイリ</t>
    </rPh>
    <rPh sb="36" eb="38">
      <t>シンセイ</t>
    </rPh>
    <rPh sb="40" eb="42">
      <t>バアイ</t>
    </rPh>
    <phoneticPr fontId="5"/>
  </si>
  <si>
    <t>パソコン、周辺機器、アプリケーションソフト、タブレット端末等</t>
    <rPh sb="5" eb="7">
      <t>シュウヘン</t>
    </rPh>
    <rPh sb="7" eb="9">
      <t>キキ</t>
    </rPh>
    <rPh sb="27" eb="29">
      <t>タンマツ</t>
    </rPh>
    <rPh sb="29" eb="30">
      <t>トウ</t>
    </rPh>
    <phoneticPr fontId="1"/>
  </si>
  <si>
    <t>一般医療機器、管理医療機器、AED等</t>
    <rPh sb="0" eb="2">
      <t>イッパン</t>
    </rPh>
    <rPh sb="2" eb="4">
      <t>イリョウ</t>
    </rPh>
    <rPh sb="4" eb="6">
      <t>キキ</t>
    </rPh>
    <rPh sb="7" eb="9">
      <t>カンリ</t>
    </rPh>
    <rPh sb="9" eb="11">
      <t>イリョウ</t>
    </rPh>
    <rPh sb="11" eb="13">
      <t>キキ</t>
    </rPh>
    <rPh sb="17" eb="18">
      <t>ナド</t>
    </rPh>
    <phoneticPr fontId="1"/>
  </si>
  <si>
    <t>時計、カメラ、ドライブレコーダー、防犯カメラ、体温測定付きカメラ等</t>
    <rPh sb="0" eb="2">
      <t>トケイ</t>
    </rPh>
    <rPh sb="17" eb="19">
      <t>ボウハン</t>
    </rPh>
    <rPh sb="23" eb="25">
      <t>タイオン</t>
    </rPh>
    <rPh sb="25" eb="27">
      <t>ソクテイ</t>
    </rPh>
    <rPh sb="27" eb="28">
      <t>ツ</t>
    </rPh>
    <rPh sb="32" eb="33">
      <t>ナド</t>
    </rPh>
    <phoneticPr fontId="1"/>
  </si>
  <si>
    <t>石炭、薪炭、電力等</t>
    <phoneticPr fontId="1"/>
  </si>
  <si>
    <t>備前市 一般競争(指名競争)参加資格審査申請書【物品の製造・販売等及び役務の提供】</t>
    <rPh sb="0" eb="3">
      <t>ビゼンシ</t>
    </rPh>
    <rPh sb="4" eb="6">
      <t>イッパン</t>
    </rPh>
    <rPh sb="6" eb="8">
      <t>キョウソウ</t>
    </rPh>
    <rPh sb="9" eb="11">
      <t>シメイ</t>
    </rPh>
    <rPh sb="11" eb="13">
      <t>キョウソウ</t>
    </rPh>
    <rPh sb="24" eb="26">
      <t>ブッピン</t>
    </rPh>
    <rPh sb="27" eb="29">
      <t>セイゾウ</t>
    </rPh>
    <rPh sb="30" eb="32">
      <t>ハンバイ</t>
    </rPh>
    <rPh sb="32" eb="33">
      <t>ナド</t>
    </rPh>
    <rPh sb="33" eb="34">
      <t>オヨ</t>
    </rPh>
    <rPh sb="35" eb="37">
      <t>エキム</t>
    </rPh>
    <rPh sb="38" eb="40">
      <t>テイキョウ</t>
    </rPh>
    <phoneticPr fontId="5"/>
  </si>
  <si>
    <t>例)10</t>
    <phoneticPr fontId="5"/>
  </si>
  <si>
    <t>千円</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</si>
  <si>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</si>
  <si>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</si>
  <si>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従業員の数</t>
    <phoneticPr fontId="6"/>
  </si>
  <si>
    <t>資本金</t>
    <rPh sb="0" eb="2">
      <t>シホン</t>
    </rPh>
    <rPh sb="2" eb="3">
      <t>キン</t>
    </rPh>
    <phoneticPr fontId="5"/>
  </si>
  <si>
    <t>@を含む半角文字で入力してください。
見積通知や入札通知が届く入札担当部署又は担当者のアドレスを入力してください。
支店・営業所に入札・契約権限を委任する場合、入力は不要です。</t>
    <phoneticPr fontId="5"/>
  </si>
  <si>
    <t>@を含む半角文字で入力してください。
見積通知や入札通知が届く入札担当部署又は担当者のアドレスを入力してください。</t>
    <phoneticPr fontId="5"/>
  </si>
  <si>
    <t>@を含む半角文字で入力してください。
申請についての問合せに応じていただける部署又は担当者のメールアドレスを入力して下さい。</t>
    <phoneticPr fontId="5"/>
  </si>
  <si>
    <t>千円</t>
    <phoneticPr fontId="5"/>
  </si>
  <si>
    <t>機械装置類</t>
    <rPh sb="0" eb="2">
      <t>キカイ</t>
    </rPh>
    <rPh sb="2" eb="4">
      <t>ソウチ</t>
    </rPh>
    <rPh sb="4" eb="5">
      <t>ルイ</t>
    </rPh>
    <phoneticPr fontId="5"/>
  </si>
  <si>
    <t>運搬具類</t>
    <rPh sb="0" eb="2">
      <t>ウンパン</t>
    </rPh>
    <rPh sb="2" eb="3">
      <t>グ</t>
    </rPh>
    <rPh sb="3" eb="4">
      <t>ルイ</t>
    </rPh>
    <phoneticPr fontId="5"/>
  </si>
  <si>
    <t>工具その他</t>
    <rPh sb="0" eb="2">
      <t>コウグ</t>
    </rPh>
    <rPh sb="4" eb="5">
      <t>タ</t>
    </rPh>
    <phoneticPr fontId="5"/>
  </si>
  <si>
    <t>合計</t>
    <rPh sb="0" eb="2">
      <t>ゴウケイ</t>
    </rPh>
    <phoneticPr fontId="5"/>
  </si>
  <si>
    <r>
      <t>建築物</t>
    </r>
    <r>
      <rPr>
        <sz val="11"/>
        <rFont val="ＭＳ ゴシック"/>
        <family val="3"/>
        <charset val="128"/>
      </rPr>
      <t xml:space="preserve">清掃 </t>
    </r>
    <r>
      <rPr>
        <sz val="11"/>
        <color rgb="FFFF0000"/>
        <rFont val="ＭＳ ゴシック"/>
        <family val="3"/>
        <charset val="128"/>
      </rPr>
      <t>*1</t>
    </r>
    <rPh sb="0" eb="3">
      <t>ケンチクブツ</t>
    </rPh>
    <rPh sb="3" eb="5">
      <t>セイソウ</t>
    </rPh>
    <phoneticPr fontId="1"/>
  </si>
  <si>
    <t>例)2023/4/1、R5/4/1</t>
    <phoneticPr fontId="5"/>
  </si>
  <si>
    <r>
      <t>文房具、ファイル、ボールペン、</t>
    </r>
    <r>
      <rPr>
        <sz val="10"/>
        <rFont val="ＭＳ ゴシック"/>
        <family val="3"/>
        <charset val="128"/>
      </rPr>
      <t>印刷機消耗品等</t>
    </r>
    <rPh sb="0" eb="3">
      <t>ブンボウグ</t>
    </rPh>
    <rPh sb="15" eb="18">
      <t>インサツキ</t>
    </rPh>
    <rPh sb="18" eb="20">
      <t>ショウモウ</t>
    </rPh>
    <rPh sb="20" eb="21">
      <t>ヒン</t>
    </rPh>
    <rPh sb="21" eb="22">
      <t>トウ</t>
    </rPh>
    <phoneticPr fontId="1"/>
  </si>
  <si>
    <r>
      <t>例規集、</t>
    </r>
    <r>
      <rPr>
        <sz val="10"/>
        <rFont val="ＭＳ ゴシック"/>
        <family val="3"/>
        <charset val="128"/>
      </rPr>
      <t>書籍、新聞、出版等</t>
    </r>
    <rPh sb="0" eb="1">
      <t>レイ</t>
    </rPh>
    <rPh sb="1" eb="2">
      <t>キ</t>
    </rPh>
    <rPh sb="2" eb="3">
      <t>シュウ</t>
    </rPh>
    <phoneticPr fontId="1"/>
  </si>
  <si>
    <r>
      <t>工業・</t>
    </r>
    <r>
      <rPr>
        <sz val="11"/>
        <rFont val="ＭＳ ゴシック"/>
        <family val="3"/>
        <charset val="128"/>
      </rPr>
      <t>化学薬品</t>
    </r>
    <rPh sb="0" eb="2">
      <t>コウギョウ</t>
    </rPh>
    <rPh sb="3" eb="5">
      <t>カガク</t>
    </rPh>
    <rPh sb="5" eb="7">
      <t>ヤクヒン</t>
    </rPh>
    <phoneticPr fontId="1"/>
  </si>
  <si>
    <r>
      <t>次亜塩素酸ナトリウム、硫酸バンド、高分子凝集剤、</t>
    </r>
    <r>
      <rPr>
        <sz val="10"/>
        <rFont val="ＭＳ ゴシック"/>
        <family val="3"/>
        <charset val="128"/>
      </rPr>
      <t>防疫薬剤等</t>
    </r>
    <rPh sb="0" eb="1">
      <t>ジ</t>
    </rPh>
    <rPh sb="1" eb="2">
      <t>ア</t>
    </rPh>
    <rPh sb="2" eb="4">
      <t>エンソ</t>
    </rPh>
    <rPh sb="4" eb="5">
      <t>サン</t>
    </rPh>
    <rPh sb="11" eb="13">
      <t>リュウサン</t>
    </rPh>
    <rPh sb="17" eb="20">
      <t>コウブンシ</t>
    </rPh>
    <rPh sb="20" eb="22">
      <t>ギョウシュウ</t>
    </rPh>
    <rPh sb="22" eb="23">
      <t>ザイ</t>
    </rPh>
    <rPh sb="24" eb="26">
      <t>ボウエキ</t>
    </rPh>
    <rPh sb="26" eb="28">
      <t>ヤクザイ</t>
    </rPh>
    <rPh sb="28" eb="29">
      <t>トウ</t>
    </rPh>
    <phoneticPr fontId="1"/>
  </si>
  <si>
    <r>
      <t>動物・</t>
    </r>
    <r>
      <rPr>
        <sz val="11"/>
        <rFont val="ＭＳ ゴシック"/>
        <family val="3"/>
        <charset val="128"/>
      </rPr>
      <t>農業薬品</t>
    </r>
    <rPh sb="0" eb="2">
      <t>ドウブツ</t>
    </rPh>
    <rPh sb="3" eb="5">
      <t>ノウギョウ</t>
    </rPh>
    <rPh sb="5" eb="7">
      <t>ヤクヒン</t>
    </rPh>
    <phoneticPr fontId="1"/>
  </si>
  <si>
    <r>
      <t>電球、家庭用電器、エアコン</t>
    </r>
    <r>
      <rPr>
        <sz val="10"/>
        <rFont val="ＭＳ ゴシック"/>
        <family val="3"/>
        <charset val="128"/>
      </rPr>
      <t>等</t>
    </r>
    <rPh sb="0" eb="2">
      <t>デンキュウ</t>
    </rPh>
    <rPh sb="3" eb="6">
      <t>カテイヨウ</t>
    </rPh>
    <rPh sb="6" eb="7">
      <t>デン</t>
    </rPh>
    <rPh sb="7" eb="8">
      <t>キ</t>
    </rPh>
    <rPh sb="13" eb="14">
      <t>トウ</t>
    </rPh>
    <phoneticPr fontId="1"/>
  </si>
  <si>
    <r>
      <t>産業</t>
    </r>
    <r>
      <rPr>
        <sz val="11"/>
        <rFont val="ＭＳ ゴシック"/>
        <family val="3"/>
        <charset val="128"/>
      </rPr>
      <t>・特殊車両</t>
    </r>
    <rPh sb="0" eb="2">
      <t>サンギョウ</t>
    </rPh>
    <rPh sb="3" eb="5">
      <t>トクシュ</t>
    </rPh>
    <rPh sb="5" eb="7">
      <t>シャリョウ</t>
    </rPh>
    <phoneticPr fontId="1"/>
  </si>
  <si>
    <r>
      <t>塵芥車、</t>
    </r>
    <r>
      <rPr>
        <sz val="10"/>
        <rFont val="ＭＳ ゴシック"/>
        <family val="3"/>
        <charset val="128"/>
      </rPr>
      <t>汚泥吸引車、散水車、移動図書館車等</t>
    </r>
    <rPh sb="0" eb="1">
      <t>ジン</t>
    </rPh>
    <rPh sb="1" eb="2">
      <t>カイ</t>
    </rPh>
    <rPh sb="2" eb="3">
      <t>シャ</t>
    </rPh>
    <rPh sb="4" eb="6">
      <t>オデイ</t>
    </rPh>
    <rPh sb="6" eb="8">
      <t>キュウイン</t>
    </rPh>
    <rPh sb="8" eb="9">
      <t>シャ</t>
    </rPh>
    <rPh sb="10" eb="12">
      <t>サンスイ</t>
    </rPh>
    <rPh sb="12" eb="13">
      <t>シャ</t>
    </rPh>
    <rPh sb="14" eb="16">
      <t>イドウ</t>
    </rPh>
    <rPh sb="16" eb="19">
      <t>トショカン</t>
    </rPh>
    <rPh sb="19" eb="20">
      <t>シャ</t>
    </rPh>
    <rPh sb="20" eb="21">
      <t>トウ</t>
    </rPh>
    <phoneticPr fontId="1"/>
  </si>
  <si>
    <r>
      <t>セメント、</t>
    </r>
    <r>
      <rPr>
        <sz val="10"/>
        <rFont val="ＭＳ ゴシック"/>
        <family val="3"/>
        <charset val="128"/>
      </rPr>
      <t>アスファルト、生コンクリート、石灰、土砂、砂利、砕石、常温合材等</t>
    </r>
    <rPh sb="12" eb="13">
      <t>ナマ</t>
    </rPh>
    <rPh sb="20" eb="22">
      <t>セッカイ</t>
    </rPh>
    <rPh sb="23" eb="25">
      <t>ドシャ</t>
    </rPh>
    <rPh sb="26" eb="28">
      <t>ジャリ</t>
    </rPh>
    <rPh sb="29" eb="31">
      <t>サイセキ</t>
    </rPh>
    <rPh sb="32" eb="34">
      <t>ジョウオン</t>
    </rPh>
    <rPh sb="34" eb="35">
      <t>ゴウ</t>
    </rPh>
    <rPh sb="35" eb="36">
      <t>ザイ</t>
    </rPh>
    <rPh sb="36" eb="37">
      <t>トウ</t>
    </rPh>
    <phoneticPr fontId="1"/>
  </si>
  <si>
    <r>
      <t>空調</t>
    </r>
    <r>
      <rPr>
        <sz val="11"/>
        <rFont val="ＭＳ ゴシック"/>
        <family val="3"/>
        <charset val="128"/>
      </rPr>
      <t>設備</t>
    </r>
    <rPh sb="0" eb="2">
      <t>クウチョウ</t>
    </rPh>
    <rPh sb="2" eb="4">
      <t>セツビ</t>
    </rPh>
    <phoneticPr fontId="1"/>
  </si>
  <si>
    <r>
      <t>環境</t>
    </r>
    <r>
      <rPr>
        <sz val="11"/>
        <rFont val="ＭＳ ゴシック"/>
        <family val="3"/>
        <charset val="128"/>
      </rPr>
      <t>測定</t>
    </r>
    <rPh sb="0" eb="2">
      <t>カンキョウ</t>
    </rPh>
    <rPh sb="2" eb="4">
      <t>ソクテイ</t>
    </rPh>
    <phoneticPr fontId="1"/>
  </si>
  <si>
    <r>
      <t>検診・医療検査・</t>
    </r>
    <r>
      <rPr>
        <sz val="11"/>
        <rFont val="ＭＳ ゴシック"/>
        <family val="3"/>
        <charset val="128"/>
      </rPr>
      <t>衛生検査</t>
    </r>
    <rPh sb="0" eb="2">
      <t>ケンシン</t>
    </rPh>
    <rPh sb="3" eb="5">
      <t>イリョウ</t>
    </rPh>
    <rPh sb="5" eb="7">
      <t>ケンサ</t>
    </rPh>
    <rPh sb="8" eb="10">
      <t>エイセイ</t>
    </rPh>
    <rPh sb="10" eb="12">
      <t>ケンサ</t>
    </rPh>
    <phoneticPr fontId="1"/>
  </si>
  <si>
    <r>
      <t>旅客運送</t>
    </r>
    <r>
      <rPr>
        <sz val="11"/>
        <rFont val="ＭＳ ゴシック"/>
        <family val="3"/>
        <charset val="128"/>
      </rPr>
      <t>・運行</t>
    </r>
    <rPh sb="0" eb="2">
      <t>リョキャク</t>
    </rPh>
    <rPh sb="2" eb="4">
      <t>ウンソウ</t>
    </rPh>
    <rPh sb="5" eb="7">
      <t>ウンコウ</t>
    </rPh>
    <phoneticPr fontId="1"/>
  </si>
  <si>
    <r>
      <t>貨物運送</t>
    </r>
    <r>
      <rPr>
        <sz val="11"/>
        <rFont val="ＭＳ ゴシック"/>
        <family val="3"/>
        <charset val="128"/>
      </rPr>
      <t>・運行</t>
    </r>
    <rPh sb="0" eb="2">
      <t>カモツ</t>
    </rPh>
    <rPh sb="2" eb="4">
      <t>ウンソウ</t>
    </rPh>
    <rPh sb="5" eb="7">
      <t>ウンコウ</t>
    </rPh>
    <phoneticPr fontId="1"/>
  </si>
  <si>
    <r>
      <t xml:space="preserve">機械警備 </t>
    </r>
    <r>
      <rPr>
        <sz val="11"/>
        <color rgb="FFFF0000"/>
        <rFont val="ＭＳ ゴシック"/>
        <family val="3"/>
        <charset val="128"/>
      </rPr>
      <t>*9</t>
    </r>
    <rPh sb="0" eb="2">
      <t>キカイ</t>
    </rPh>
    <rPh sb="2" eb="4">
      <t>ケイビ</t>
    </rPh>
    <phoneticPr fontId="1"/>
  </si>
  <si>
    <r>
      <t xml:space="preserve">施設警備 </t>
    </r>
    <r>
      <rPr>
        <sz val="11"/>
        <color rgb="FFFF0000"/>
        <rFont val="ＭＳ ゴシック"/>
        <family val="3"/>
        <charset val="128"/>
      </rPr>
      <t>*8</t>
    </r>
    <rPh sb="0" eb="2">
      <t>シセツ</t>
    </rPh>
    <rPh sb="2" eb="4">
      <t>ケイビ</t>
    </rPh>
    <phoneticPr fontId="1"/>
  </si>
  <si>
    <t>令和6・7年度において、備前市で行われる物品の製造・販売等及び役務の提供に係る入札に参加する資格の審査を申請します。</t>
    <rPh sb="20" eb="22">
      <t>ブッピン</t>
    </rPh>
    <rPh sb="23" eb="25">
      <t>セイゾウ</t>
    </rPh>
    <rPh sb="26" eb="28">
      <t>ハンバイ</t>
    </rPh>
    <rPh sb="28" eb="29">
      <t>トウ</t>
    </rPh>
    <rPh sb="29" eb="30">
      <t>オヨ</t>
    </rPh>
    <rPh sb="31" eb="33">
      <t>エキム</t>
    </rPh>
    <rPh sb="34" eb="36">
      <t>テイキョウ</t>
    </rPh>
    <rPh sb="39" eb="41">
      <t>ニュウサツ</t>
    </rPh>
    <phoneticPr fontId="5"/>
  </si>
  <si>
    <t>次の証明書等が必要です。
*1 建築物清掃業登録証明書
   建築物環境衛生総合管理業登録証明書
*2 建築物飲料水貯水槽清掃業登録証明書 
*3 浄化槽保守点検業者登録証
   浄化槽管理資格士確認証
   保守点検器具検査済証
*4 消防設備業届出または従業員の消防設備関係資格証
*5 一般廃棄物収集運搬業務
*6 産業廃棄物収集運搬業務
*7 特別管理廃棄物収集運搬業務
*8 営業所設置届
*9 機械警備業届出</t>
    <rPh sb="0" eb="1">
      <t>ツギ</t>
    </rPh>
    <rPh sb="2" eb="5">
      <t>ショウメイショ</t>
    </rPh>
    <rPh sb="5" eb="6">
      <t>トウ</t>
    </rPh>
    <rPh sb="7" eb="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</si>
</sst>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6"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u/>
      <sz val="11"/>
      <color rgb="FF0070C0"/>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6"/>
      <color rgb="FF000000"/>
      <name val="ＭＳ ゴシック"/>
      <family val="3"/>
      <charset val="128"/>
    </font>
    <font>
      <sz val="10"/>
      <color theme="1"/>
      <name val="ＭＳ ゴシック"/>
      <family val="3"/>
      <charset val="128"/>
    </font>
    <font>
      <sz val="10"/>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7"/>
        <bgColor indexed="64"/>
      </patternFill>
    </fill>
  </fills>
  <borders count="5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right/>
      <top style="thin">
        <color theme="1"/>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auto="1"/>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26">
    <xf numFmtId="0" fontId="0" fillId="0" borderId="0" xfId="0">
      <alignment vertical="center"/>
    </xf>
    <xf numFmtId="0" fontId="4" fillId="0" borderId="0" xfId="3" applyFont="1">
      <alignment vertical="center"/>
    </xf>
    <xf numFmtId="0" fontId="13" fillId="0" borderId="0" xfId="1" applyFont="1" applyFill="1" applyAlignment="1" applyProtection="1">
      <alignment horizontal="center" vertical="center" shrinkToFit="1"/>
    </xf>
    <xf numFmtId="49" fontId="4" fillId="2" borderId="3" xfId="3" applyNumberFormat="1" applyFont="1" applyFill="1" applyBorder="1" applyAlignment="1" applyProtection="1">
      <alignment horizontal="center" vertical="center"/>
      <protection locked="0"/>
    </xf>
    <xf numFmtId="49" fontId="4" fillId="2" borderId="5" xfId="3" applyNumberFormat="1" applyFont="1" applyFill="1" applyBorder="1" applyAlignment="1" applyProtection="1">
      <alignment horizontal="center" vertical="center"/>
      <protection locked="0"/>
    </xf>
    <xf numFmtId="49" fontId="4" fillId="2" borderId="24" xfId="3" applyNumberFormat="1" applyFont="1" applyFill="1" applyBorder="1" applyAlignment="1" applyProtection="1">
      <alignment horizontal="center" vertical="center"/>
      <protection locked="0"/>
    </xf>
    <xf numFmtId="49" fontId="4" fillId="2" borderId="20" xfId="3" applyNumberFormat="1" applyFont="1" applyFill="1" applyBorder="1" applyAlignment="1" applyProtection="1">
      <alignment horizontal="center" vertical="center"/>
      <protection locked="0"/>
    </xf>
    <xf numFmtId="49" fontId="4" fillId="2" borderId="0" xfId="3" applyNumberFormat="1" applyFont="1" applyFill="1" applyAlignment="1" applyProtection="1">
      <alignment horizontal="center" vertical="center"/>
      <protection locked="0"/>
    </xf>
    <xf numFmtId="49" fontId="4" fillId="2" borderId="7" xfId="3" applyNumberFormat="1" applyFont="1" applyFill="1" applyBorder="1" applyAlignment="1" applyProtection="1">
      <alignment horizontal="center" vertical="center"/>
      <protection locked="0"/>
    </xf>
    <xf numFmtId="49" fontId="4" fillId="2" borderId="10" xfId="3" applyNumberFormat="1" applyFont="1" applyFill="1" applyBorder="1" applyAlignment="1" applyProtection="1">
      <alignment horizontal="center" vertical="center"/>
      <protection locked="0"/>
    </xf>
    <xf numFmtId="49" fontId="19" fillId="2" borderId="5" xfId="2" applyNumberFormat="1" applyFont="1" applyFill="1" applyBorder="1" applyAlignment="1" applyProtection="1">
      <alignment horizontal="center" vertical="center"/>
      <protection locked="0"/>
    </xf>
    <xf numFmtId="49" fontId="19" fillId="2" borderId="24"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49" fontId="19" fillId="2" borderId="20" xfId="2" applyNumberFormat="1" applyFont="1" applyFill="1" applyBorder="1" applyAlignment="1" applyProtection="1">
      <alignment horizontal="center" vertical="center"/>
      <protection locked="0"/>
    </xf>
    <xf numFmtId="49" fontId="19" fillId="2" borderId="0" xfId="2" applyNumberFormat="1" applyFont="1" applyFill="1" applyAlignment="1" applyProtection="1">
      <alignment horizontal="center" vertical="center"/>
      <protection locked="0"/>
    </xf>
    <xf numFmtId="49" fontId="4" fillId="2" borderId="0" xfId="0" applyNumberFormat="1" applyFont="1" applyFill="1" applyAlignment="1" applyProtection="1">
      <alignment horizontal="left" vertical="center"/>
      <protection locked="0"/>
    </xf>
    <xf numFmtId="183" fontId="4" fillId="0" borderId="0" xfId="7" applyNumberFormat="1" applyFont="1">
      <alignment vertical="center"/>
    </xf>
    <xf numFmtId="0" fontId="4" fillId="0" borderId="0" xfId="7" applyFont="1">
      <alignment vertical="center"/>
    </xf>
    <xf numFmtId="0" fontId="23" fillId="0" borderId="0" xfId="3" applyFont="1">
      <alignment vertical="center"/>
    </xf>
    <xf numFmtId="0" fontId="8" fillId="0" borderId="0" xfId="3" applyFont="1">
      <alignment vertical="center"/>
    </xf>
    <xf numFmtId="179" fontId="7" fillId="0" borderId="0" xfId="2" applyNumberFormat="1" applyFont="1" applyAlignment="1">
      <alignment vertical="top"/>
    </xf>
    <xf numFmtId="179" fontId="4" fillId="0" borderId="0" xfId="2" applyNumberFormat="1" applyFont="1" applyAlignment="1">
      <alignment vertical="top"/>
    </xf>
    <xf numFmtId="0" fontId="12" fillId="0" borderId="0" xfId="3" applyFont="1">
      <alignment vertical="center"/>
    </xf>
    <xf numFmtId="183" fontId="4" fillId="0" borderId="0" xfId="2" applyNumberFormat="1" applyFont="1">
      <alignment vertical="center"/>
    </xf>
    <xf numFmtId="0" fontId="4" fillId="0" borderId="0" xfId="2" applyFont="1">
      <alignment vertical="center"/>
    </xf>
    <xf numFmtId="0" fontId="17" fillId="0" borderId="0" xfId="3" applyFont="1">
      <alignment vertical="center"/>
    </xf>
    <xf numFmtId="0" fontId="17" fillId="0" borderId="12" xfId="3" applyFont="1" applyBorder="1" applyAlignment="1">
      <alignment vertical="center" wrapText="1"/>
    </xf>
    <xf numFmtId="0" fontId="17" fillId="0" borderId="13" xfId="3" applyFont="1" applyBorder="1" applyAlignment="1">
      <alignment vertical="center" wrapText="1"/>
    </xf>
    <xf numFmtId="0" fontId="17" fillId="0" borderId="15" xfId="3" applyFont="1" applyBorder="1" applyAlignment="1">
      <alignment vertical="center" wrapText="1"/>
    </xf>
    <xf numFmtId="49" fontId="4" fillId="0" borderId="0" xfId="2" applyNumberFormat="1" applyFont="1">
      <alignment vertical="center"/>
    </xf>
    <xf numFmtId="0" fontId="17" fillId="0" borderId="16" xfId="3" applyFont="1" applyBorder="1">
      <alignment vertical="center"/>
    </xf>
    <xf numFmtId="0" fontId="17" fillId="0" borderId="18" xfId="3" applyFont="1" applyBorder="1">
      <alignment vertical="center"/>
    </xf>
    <xf numFmtId="0" fontId="17" fillId="0" borderId="14" xfId="3" applyFont="1" applyBorder="1">
      <alignment vertical="center"/>
    </xf>
    <xf numFmtId="0" fontId="17" fillId="0" borderId="10" xfId="3" applyFont="1" applyBorder="1">
      <alignment vertical="center"/>
    </xf>
    <xf numFmtId="0" fontId="17" fillId="0" borderId="11" xfId="3" applyFont="1" applyBorder="1">
      <alignment vertical="center"/>
    </xf>
    <xf numFmtId="0" fontId="4" fillId="0" borderId="0" xfId="3" applyFont="1" applyAlignment="1">
      <alignment vertical="center" wrapText="1"/>
    </xf>
    <xf numFmtId="0" fontId="15" fillId="0" borderId="16" xfId="0" applyFont="1" applyBorder="1">
      <alignment vertical="center"/>
    </xf>
    <xf numFmtId="0" fontId="15" fillId="0" borderId="0" xfId="0" applyFont="1">
      <alignment vertical="center"/>
    </xf>
    <xf numFmtId="0" fontId="4" fillId="0" borderId="13" xfId="0" applyFont="1" applyBorder="1">
      <alignment vertical="center"/>
    </xf>
    <xf numFmtId="0" fontId="4" fillId="0" borderId="15" xfId="0" applyFont="1" applyBorder="1">
      <alignment vertical="center"/>
    </xf>
    <xf numFmtId="180" fontId="4" fillId="0" borderId="16" xfId="0" applyNumberFormat="1" applyFont="1" applyBorder="1">
      <alignment vertical="center"/>
    </xf>
    <xf numFmtId="180" fontId="4" fillId="0" borderId="0" xfId="0" applyNumberFormat="1" applyFont="1">
      <alignment vertical="center"/>
    </xf>
    <xf numFmtId="0" fontId="4" fillId="0" borderId="0" xfId="0" applyFont="1">
      <alignment vertical="center"/>
    </xf>
    <xf numFmtId="0" fontId="16" fillId="0" borderId="0" xfId="0" applyFont="1" applyAlignment="1">
      <alignment horizontal="right" vertical="top"/>
    </xf>
    <xf numFmtId="0" fontId="16" fillId="0" borderId="0" xfId="0" applyFont="1" applyAlignment="1">
      <alignment vertical="top"/>
    </xf>
    <xf numFmtId="0" fontId="4" fillId="0" borderId="18" xfId="0" applyFont="1" applyBorder="1">
      <alignment vertical="center"/>
    </xf>
    <xf numFmtId="0" fontId="18" fillId="0" borderId="0" xfId="0" applyFont="1" applyAlignment="1">
      <alignment vertical="top"/>
    </xf>
    <xf numFmtId="0" fontId="4" fillId="0" borderId="16" xfId="0" applyFont="1" applyBorder="1">
      <alignment vertical="center"/>
    </xf>
    <xf numFmtId="177" fontId="16" fillId="0" borderId="0" xfId="0" applyNumberFormat="1" applyFont="1" applyAlignment="1">
      <alignment vertical="top"/>
    </xf>
    <xf numFmtId="0" fontId="14" fillId="0" borderId="18" xfId="0" applyFont="1" applyBorder="1" applyAlignment="1">
      <alignment vertical="top"/>
    </xf>
    <xf numFmtId="49" fontId="16" fillId="0" borderId="0" xfId="0" applyNumberFormat="1" applyFont="1" applyAlignment="1">
      <alignment horizontal="right" vertical="top"/>
    </xf>
    <xf numFmtId="0" fontId="4" fillId="0" borderId="0" xfId="3" applyFont="1" applyAlignment="1">
      <alignment horizontal="right" vertical="center"/>
    </xf>
    <xf numFmtId="0" fontId="4" fillId="0" borderId="16" xfId="3" applyFont="1" applyBorder="1">
      <alignment vertical="center"/>
    </xf>
    <xf numFmtId="0" fontId="21" fillId="0" borderId="0" xfId="0" applyFont="1" applyAlignment="1">
      <alignment vertical="top"/>
    </xf>
    <xf numFmtId="0" fontId="18" fillId="0" borderId="18" xfId="0" applyFont="1" applyBorder="1" applyAlignment="1">
      <alignment vertical="top"/>
    </xf>
    <xf numFmtId="0" fontId="4" fillId="0" borderId="14" xfId="0" applyFont="1" applyBorder="1">
      <alignment vertical="center"/>
    </xf>
    <xf numFmtId="0" fontId="4" fillId="0" borderId="10" xfId="0" applyFont="1" applyBorder="1">
      <alignment vertical="center"/>
    </xf>
    <xf numFmtId="0" fontId="14" fillId="0" borderId="10" xfId="0" applyFont="1" applyBorder="1" applyAlignment="1">
      <alignment vertical="top"/>
    </xf>
    <xf numFmtId="49" fontId="14" fillId="0" borderId="10" xfId="0" applyNumberFormat="1" applyFont="1" applyBorder="1" applyAlignment="1">
      <alignment vertical="top"/>
    </xf>
    <xf numFmtId="0" fontId="4" fillId="0" borderId="11" xfId="0" applyFont="1" applyBorder="1">
      <alignment vertical="center"/>
    </xf>
    <xf numFmtId="49" fontId="14" fillId="0" borderId="0" xfId="0" applyNumberFormat="1" applyFont="1" applyAlignment="1">
      <alignment vertical="top"/>
    </xf>
    <xf numFmtId="0" fontId="14" fillId="0" borderId="0" xfId="0" applyFont="1" applyAlignment="1">
      <alignment vertical="top"/>
    </xf>
    <xf numFmtId="49" fontId="4" fillId="0" borderId="0" xfId="3" applyNumberFormat="1" applyFont="1">
      <alignment vertical="center"/>
    </xf>
    <xf numFmtId="0" fontId="16" fillId="0" borderId="0" xfId="0" applyFont="1">
      <alignment vertical="center"/>
    </xf>
    <xf numFmtId="0" fontId="4" fillId="0" borderId="0" xfId="0" applyFont="1" applyAlignment="1">
      <alignment vertical="top"/>
    </xf>
    <xf numFmtId="0" fontId="16" fillId="0" borderId="10" xfId="0" applyFont="1" applyBorder="1" applyAlignment="1">
      <alignment horizontal="right" vertical="top"/>
    </xf>
    <xf numFmtId="0" fontId="16" fillId="0" borderId="10" xfId="0" applyFont="1" applyBorder="1" applyAlignment="1">
      <alignment vertical="top"/>
    </xf>
    <xf numFmtId="49" fontId="16" fillId="0" borderId="10" xfId="0" applyNumberFormat="1" applyFont="1" applyBorder="1" applyAlignment="1">
      <alignment vertical="top"/>
    </xf>
    <xf numFmtId="182" fontId="16" fillId="0" borderId="10" xfId="0" applyNumberFormat="1" applyFont="1" applyBorder="1" applyAlignment="1">
      <alignment vertical="top"/>
    </xf>
    <xf numFmtId="49" fontId="4" fillId="0" borderId="0" xfId="0" applyNumberFormat="1" applyFont="1">
      <alignment vertical="center"/>
    </xf>
    <xf numFmtId="178" fontId="4" fillId="0" borderId="0" xfId="3" applyNumberFormat="1" applyFont="1">
      <alignment vertical="center"/>
    </xf>
    <xf numFmtId="0" fontId="22" fillId="0" borderId="16" xfId="0" applyFont="1" applyBorder="1">
      <alignment vertical="center"/>
    </xf>
    <xf numFmtId="0" fontId="22" fillId="0" borderId="0" xfId="0" applyFont="1">
      <alignment vertical="center"/>
    </xf>
    <xf numFmtId="49" fontId="4" fillId="0" borderId="13" xfId="0" applyNumberFormat="1" applyFont="1" applyBorder="1">
      <alignment vertical="center"/>
    </xf>
    <xf numFmtId="178" fontId="4" fillId="0" borderId="13" xfId="0" applyNumberFormat="1" applyFont="1" applyBorder="1">
      <alignment vertical="center"/>
    </xf>
    <xf numFmtId="49" fontId="16" fillId="0" borderId="0" xfId="0" applyNumberFormat="1" applyFont="1" applyAlignment="1">
      <alignment vertical="top"/>
    </xf>
    <xf numFmtId="178" fontId="16" fillId="0" borderId="0" xfId="0" applyNumberFormat="1" applyFont="1" applyAlignment="1">
      <alignment vertical="top"/>
    </xf>
    <xf numFmtId="182" fontId="14" fillId="0" borderId="10" xfId="0" applyNumberFormat="1" applyFont="1" applyBorder="1" applyAlignment="1">
      <alignment vertical="top"/>
    </xf>
    <xf numFmtId="182" fontId="14" fillId="0" borderId="0" xfId="0" applyNumberFormat="1" applyFont="1" applyAlignment="1">
      <alignment vertical="top"/>
    </xf>
    <xf numFmtId="182" fontId="4" fillId="0" borderId="0" xfId="0" applyNumberFormat="1" applyFont="1">
      <alignment vertical="center"/>
    </xf>
    <xf numFmtId="0" fontId="18" fillId="0" borderId="0" xfId="0" applyFont="1">
      <alignment vertical="center"/>
    </xf>
    <xf numFmtId="0" fontId="4" fillId="0" borderId="18" xfId="3" applyFont="1" applyBorder="1">
      <alignment vertical="center"/>
    </xf>
    <xf numFmtId="49" fontId="18" fillId="0" borderId="0" xfId="0" applyNumberFormat="1" applyFont="1" applyAlignment="1">
      <alignment horizontal="right" vertical="top"/>
    </xf>
    <xf numFmtId="178" fontId="14" fillId="0" borderId="10" xfId="0" applyNumberFormat="1" applyFont="1" applyBorder="1" applyAlignment="1">
      <alignment vertical="top"/>
    </xf>
    <xf numFmtId="178" fontId="14" fillId="0" borderId="0" xfId="0" applyNumberFormat="1" applyFont="1" applyAlignment="1">
      <alignment vertical="top"/>
    </xf>
    <xf numFmtId="178" fontId="4" fillId="0" borderId="0" xfId="0" applyNumberFormat="1" applyFont="1">
      <alignment vertical="center"/>
    </xf>
    <xf numFmtId="0" fontId="4" fillId="0" borderId="14" xfId="3" applyFont="1" applyBorder="1">
      <alignment vertical="center"/>
    </xf>
    <xf numFmtId="0" fontId="4" fillId="0" borderId="10" xfId="3" applyFont="1" applyBorder="1">
      <alignment vertical="center"/>
    </xf>
    <xf numFmtId="0" fontId="15" fillId="0" borderId="16" xfId="0" applyFont="1" applyBorder="1" applyAlignment="1">
      <alignment horizontal="left" vertical="center" indent="1"/>
    </xf>
    <xf numFmtId="0" fontId="15" fillId="0" borderId="0" xfId="0" applyFont="1" applyAlignment="1">
      <alignment horizontal="left" vertical="center" indent="1"/>
    </xf>
    <xf numFmtId="0" fontId="4" fillId="0" borderId="0" xfId="0" applyFont="1" applyAlignment="1">
      <alignment horizontal="left" vertical="top"/>
    </xf>
    <xf numFmtId="181" fontId="4" fillId="0" borderId="0" xfId="0" applyNumberFormat="1" applyFont="1">
      <alignment vertical="center"/>
    </xf>
    <xf numFmtId="0" fontId="16" fillId="0" borderId="28" xfId="0" applyFont="1" applyBorder="1" applyAlignment="1">
      <alignment horizontal="left" vertical="top"/>
    </xf>
    <xf numFmtId="178" fontId="4" fillId="0" borderId="28" xfId="2" applyNumberFormat="1" applyFont="1" applyBorder="1" applyAlignment="1">
      <alignment vertical="top"/>
    </xf>
    <xf numFmtId="178" fontId="4" fillId="0" borderId="28" xfId="2" applyNumberFormat="1" applyFont="1" applyBorder="1">
      <alignment vertical="center"/>
    </xf>
    <xf numFmtId="182" fontId="4" fillId="0" borderId="28" xfId="2" applyNumberFormat="1" applyFont="1" applyBorder="1">
      <alignment vertical="center"/>
    </xf>
    <xf numFmtId="0" fontId="4" fillId="0" borderId="28" xfId="3" applyFont="1" applyBorder="1">
      <alignment vertical="center"/>
    </xf>
    <xf numFmtId="182" fontId="4" fillId="0" borderId="0" xfId="2" applyNumberFormat="1" applyFont="1">
      <alignment vertical="center"/>
    </xf>
    <xf numFmtId="178" fontId="4" fillId="0" borderId="0" xfId="2" applyNumberFormat="1" applyFont="1" applyAlignment="1">
      <alignment horizontal="right" vertical="center"/>
    </xf>
    <xf numFmtId="178" fontId="4" fillId="0" borderId="18" xfId="2" applyNumberFormat="1" applyFont="1" applyBorder="1" applyAlignment="1">
      <alignment horizontal="right" vertical="center"/>
    </xf>
    <xf numFmtId="177" fontId="16" fillId="0" borderId="0" xfId="0" applyNumberFormat="1" applyFont="1" applyAlignment="1">
      <alignment horizontal="right" vertical="top"/>
    </xf>
    <xf numFmtId="182" fontId="18" fillId="0" borderId="0" xfId="0" applyNumberFormat="1" applyFont="1" applyAlignment="1">
      <alignment vertical="top"/>
    </xf>
    <xf numFmtId="177" fontId="18" fillId="0" borderId="0" xfId="0" applyNumberFormat="1" applyFont="1" applyAlignment="1">
      <alignment vertical="top"/>
    </xf>
    <xf numFmtId="178" fontId="4" fillId="0" borderId="0" xfId="2" applyNumberFormat="1" applyFont="1" applyAlignment="1">
      <alignment vertical="top"/>
    </xf>
    <xf numFmtId="178" fontId="4" fillId="0" borderId="0" xfId="2" applyNumberFormat="1" applyFont="1">
      <alignment vertical="center"/>
    </xf>
    <xf numFmtId="0" fontId="14" fillId="0" borderId="11" xfId="0" applyFont="1" applyBorder="1" applyAlignment="1">
      <alignment vertical="top"/>
    </xf>
    <xf numFmtId="0" fontId="4" fillId="0" borderId="0" xfId="2" applyFont="1" applyAlignment="1">
      <alignment horizontal="left" vertical="center"/>
    </xf>
    <xf numFmtId="178" fontId="4" fillId="0" borderId="4" xfId="2" applyNumberFormat="1" applyFont="1" applyBorder="1">
      <alignment vertical="center"/>
    </xf>
    <xf numFmtId="178" fontId="4" fillId="0" borderId="11" xfId="2" applyNumberFormat="1" applyFont="1" applyBorder="1">
      <alignment vertical="center"/>
    </xf>
    <xf numFmtId="178" fontId="4" fillId="0" borderId="8" xfId="2" applyNumberFormat="1" applyFont="1" applyBorder="1">
      <alignment vertical="center"/>
    </xf>
    <xf numFmtId="0" fontId="16" fillId="0" borderId="0" xfId="3" applyFont="1" applyAlignment="1">
      <alignment vertical="top"/>
    </xf>
    <xf numFmtId="0" fontId="4" fillId="0" borderId="13" xfId="3" applyFont="1" applyBorder="1">
      <alignment vertical="center"/>
    </xf>
    <xf numFmtId="38" fontId="4" fillId="0" borderId="13" xfId="2" applyNumberFormat="1" applyFont="1" applyBorder="1">
      <alignment vertical="center"/>
    </xf>
    <xf numFmtId="178" fontId="4" fillId="0" borderId="13" xfId="2" applyNumberFormat="1" applyFont="1" applyBorder="1">
      <alignment vertical="center"/>
    </xf>
    <xf numFmtId="0" fontId="16" fillId="0" borderId="0" xfId="3" applyFont="1">
      <alignment vertical="center"/>
    </xf>
    <xf numFmtId="0" fontId="18" fillId="0" borderId="0" xfId="3" applyFont="1">
      <alignment vertical="center"/>
    </xf>
    <xf numFmtId="0" fontId="19" fillId="0" borderId="1" xfId="0" applyFont="1" applyBorder="1" applyAlignment="1">
      <alignment horizontal="center" vertical="center"/>
    </xf>
    <xf numFmtId="0" fontId="4" fillId="3" borderId="0" xfId="3" applyFont="1" applyFill="1">
      <alignment vertical="center"/>
    </xf>
    <xf numFmtId="0" fontId="4" fillId="0" borderId="18" xfId="2" applyFont="1" applyBorder="1">
      <alignment vertical="center"/>
    </xf>
    <xf numFmtId="0" fontId="4" fillId="0" borderId="3" xfId="3" applyFont="1" applyBorder="1" applyAlignment="1">
      <alignment horizontal="center" vertical="top"/>
    </xf>
    <xf numFmtId="0" fontId="4" fillId="0" borderId="5" xfId="3" applyFont="1" applyBorder="1" applyAlignment="1">
      <alignment horizontal="center" vertical="top"/>
    </xf>
    <xf numFmtId="183" fontId="4" fillId="0" borderId="0" xfId="3" applyNumberFormat="1" applyFont="1">
      <alignment vertical="center"/>
    </xf>
    <xf numFmtId="0" fontId="4" fillId="0" borderId="7" xfId="3" applyFont="1" applyBorder="1" applyAlignment="1">
      <alignment horizontal="center" vertical="top"/>
    </xf>
    <xf numFmtId="0" fontId="4" fillId="0" borderId="20" xfId="3" applyFont="1" applyBorder="1" applyAlignment="1">
      <alignment horizontal="center" vertical="top"/>
    </xf>
    <xf numFmtId="0" fontId="4" fillId="0" borderId="1" xfId="3" applyFont="1" applyBorder="1" applyAlignment="1">
      <alignment horizontal="center" vertical="top"/>
    </xf>
    <xf numFmtId="0" fontId="4" fillId="0" borderId="3" xfId="3" applyFont="1" applyBorder="1" applyAlignment="1">
      <alignment horizontal="center" vertical="top" wrapText="1"/>
    </xf>
    <xf numFmtId="0" fontId="4" fillId="0" borderId="5" xfId="3" applyFont="1" applyBorder="1" applyAlignment="1">
      <alignment horizontal="center" vertical="top" wrapText="1"/>
    </xf>
    <xf numFmtId="0" fontId="4" fillId="0" borderId="24" xfId="3" applyFont="1" applyBorder="1" applyAlignment="1">
      <alignment horizontal="center" vertical="top" wrapText="1"/>
    </xf>
    <xf numFmtId="0" fontId="4" fillId="0" borderId="20" xfId="3" applyFont="1" applyBorder="1" applyAlignment="1">
      <alignment horizontal="center" vertical="top" wrapText="1"/>
    </xf>
    <xf numFmtId="0" fontId="4" fillId="0" borderId="0" xfId="3" applyFont="1" applyAlignment="1">
      <alignment horizontal="center" vertical="top" wrapText="1"/>
    </xf>
    <xf numFmtId="0" fontId="4" fillId="0" borderId="7" xfId="3" applyFont="1" applyBorder="1" applyAlignment="1">
      <alignment horizontal="center" vertical="top" wrapText="1"/>
    </xf>
    <xf numFmtId="180" fontId="4" fillId="0" borderId="14" xfId="0" applyNumberFormat="1" applyFont="1" applyBorder="1">
      <alignment vertical="center"/>
    </xf>
    <xf numFmtId="180" fontId="4" fillId="0" borderId="10" xfId="0" applyNumberFormat="1" applyFont="1" applyBorder="1">
      <alignment vertical="center"/>
    </xf>
    <xf numFmtId="0" fontId="4" fillId="0" borderId="11" xfId="3" applyFont="1" applyBorder="1">
      <alignment vertical="center"/>
    </xf>
    <xf numFmtId="0" fontId="4" fillId="0" borderId="38" xfId="3" applyFont="1" applyBorder="1" applyAlignment="1">
      <alignment horizontal="left" vertical="top" wrapText="1"/>
    </xf>
    <xf numFmtId="0" fontId="4" fillId="0" borderId="24" xfId="3" applyFont="1" applyBorder="1" applyAlignment="1">
      <alignment horizontal="left" vertical="top" wrapText="1"/>
    </xf>
    <xf numFmtId="0" fontId="4" fillId="0" borderId="39" xfId="3" applyFont="1" applyBorder="1" applyAlignment="1">
      <alignment horizontal="left" vertical="top" wrapText="1"/>
    </xf>
    <xf numFmtId="0" fontId="4" fillId="0" borderId="49" xfId="3" applyFont="1" applyBorder="1" applyAlignment="1">
      <alignment horizontal="left" vertical="top" wrapText="1"/>
    </xf>
    <xf numFmtId="0" fontId="4" fillId="0" borderId="5" xfId="3" applyFont="1" applyBorder="1" applyAlignment="1">
      <alignment horizontal="left" vertical="top" wrapText="1"/>
    </xf>
    <xf numFmtId="0" fontId="4" fillId="0" borderId="35" xfId="3" applyFont="1" applyBorder="1" applyAlignment="1">
      <alignment horizontal="left" vertical="top" wrapText="1"/>
    </xf>
    <xf numFmtId="0" fontId="4" fillId="0" borderId="37" xfId="3" applyFont="1" applyBorder="1" applyAlignment="1">
      <alignment horizontal="left" vertical="top" wrapText="1"/>
    </xf>
    <xf numFmtId="0" fontId="4" fillId="0" borderId="0" xfId="3" applyFont="1" applyAlignment="1">
      <alignment horizontal="left" vertical="top" wrapText="1"/>
    </xf>
    <xf numFmtId="0" fontId="4" fillId="0" borderId="32" xfId="3" applyFont="1" applyBorder="1" applyAlignment="1">
      <alignment horizontal="left" vertical="top" wrapText="1"/>
    </xf>
    <xf numFmtId="0" fontId="4" fillId="0" borderId="50" xfId="3" applyFont="1" applyBorder="1" applyAlignment="1">
      <alignment horizontal="left" vertical="top" wrapText="1"/>
    </xf>
    <xf numFmtId="0" fontId="4" fillId="0" borderId="20" xfId="3" applyFont="1" applyBorder="1" applyAlignment="1">
      <alignment horizontal="left" vertical="top" wrapText="1"/>
    </xf>
    <xf numFmtId="0" fontId="4" fillId="0" borderId="52" xfId="3" applyFont="1" applyBorder="1" applyAlignment="1">
      <alignment horizontal="left" vertical="top" wrapText="1"/>
    </xf>
    <xf numFmtId="0" fontId="4" fillId="0" borderId="12" xfId="3" applyFont="1" applyBorder="1" applyAlignment="1">
      <alignment horizontal="left" vertical="top"/>
    </xf>
    <xf numFmtId="0" fontId="4" fillId="0" borderId="13" xfId="3" applyFont="1" applyBorder="1" applyAlignment="1">
      <alignment horizontal="left" vertical="top"/>
    </xf>
    <xf numFmtId="0" fontId="4" fillId="0" borderId="16" xfId="3" applyFont="1" applyBorder="1" applyAlignment="1">
      <alignment horizontal="left" vertical="top"/>
    </xf>
    <xf numFmtId="0" fontId="4" fillId="0" borderId="0" xfId="3" applyFont="1" applyAlignment="1">
      <alignment horizontal="left" vertical="top"/>
    </xf>
    <xf numFmtId="0" fontId="4" fillId="0" borderId="14" xfId="3" applyFont="1" applyBorder="1" applyAlignment="1">
      <alignment horizontal="left" vertical="top"/>
    </xf>
    <xf numFmtId="0" fontId="4" fillId="0" borderId="10" xfId="3" applyFont="1" applyBorder="1" applyAlignment="1">
      <alignment horizontal="left" vertical="top"/>
    </xf>
    <xf numFmtId="0" fontId="4" fillId="0" borderId="54" xfId="3" applyFont="1" applyBorder="1" applyAlignment="1">
      <alignment horizontal="center" vertical="top" textRotation="255"/>
    </xf>
    <xf numFmtId="0" fontId="4" fillId="0" borderId="55" xfId="3" applyFont="1" applyBorder="1" applyAlignment="1">
      <alignment horizontal="center" vertical="top" textRotation="255"/>
    </xf>
    <xf numFmtId="0" fontId="4" fillId="0" borderId="56" xfId="3" applyFont="1" applyBorder="1" applyAlignment="1">
      <alignment horizontal="center" vertical="top" textRotation="255"/>
    </xf>
    <xf numFmtId="0" fontId="4" fillId="0" borderId="57" xfId="3" applyFont="1" applyBorder="1" applyAlignment="1">
      <alignment horizontal="center" vertical="top" textRotation="255"/>
    </xf>
    <xf numFmtId="0" fontId="4" fillId="0" borderId="3" xfId="3" applyFont="1" applyBorder="1" applyAlignment="1">
      <alignment horizontal="left" vertical="top" wrapText="1"/>
    </xf>
    <xf numFmtId="0" fontId="4" fillId="0" borderId="34" xfId="3" applyFont="1" applyBorder="1" applyAlignment="1">
      <alignment horizontal="left" vertical="top" wrapText="1"/>
    </xf>
    <xf numFmtId="0" fontId="4" fillId="0" borderId="40" xfId="3" applyFont="1" applyBorder="1" applyAlignment="1">
      <alignment horizontal="left" vertical="top" wrapText="1"/>
    </xf>
    <xf numFmtId="0" fontId="4" fillId="0" borderId="7" xfId="3" applyFont="1" applyBorder="1" applyAlignment="1">
      <alignment horizontal="left" vertical="top" wrapText="1"/>
    </xf>
    <xf numFmtId="0" fontId="4" fillId="0" borderId="36" xfId="3" applyFont="1" applyBorder="1" applyAlignment="1">
      <alignment horizontal="left" vertical="top" wrapText="1"/>
    </xf>
    <xf numFmtId="0" fontId="24" fillId="0" borderId="49" xfId="3" applyFont="1" applyBorder="1" applyAlignment="1">
      <alignment horizontal="left" vertical="top" wrapText="1"/>
    </xf>
    <xf numFmtId="0" fontId="24" fillId="0" borderId="5" xfId="3" applyFont="1" applyBorder="1" applyAlignment="1">
      <alignment horizontal="left" vertical="top" wrapText="1"/>
    </xf>
    <xf numFmtId="0" fontId="24" fillId="0" borderId="35" xfId="3" applyFont="1" applyBorder="1" applyAlignment="1">
      <alignment horizontal="left" vertical="top" wrapText="1"/>
    </xf>
    <xf numFmtId="0" fontId="24" fillId="0" borderId="40" xfId="3" applyFont="1" applyBorder="1" applyAlignment="1">
      <alignment horizontal="left" vertical="top" wrapText="1"/>
    </xf>
    <xf numFmtId="0" fontId="24" fillId="0" borderId="7" xfId="3" applyFont="1" applyBorder="1" applyAlignment="1">
      <alignment horizontal="left" vertical="top" wrapText="1"/>
    </xf>
    <xf numFmtId="0" fontId="24" fillId="0" borderId="36" xfId="3" applyFont="1" applyBorder="1" applyAlignment="1">
      <alignment horizontal="left" vertical="top" wrapText="1"/>
    </xf>
    <xf numFmtId="0" fontId="24" fillId="0" borderId="38" xfId="3" applyFont="1" applyBorder="1" applyAlignment="1">
      <alignment horizontal="left" vertical="top" wrapText="1"/>
    </xf>
    <xf numFmtId="0" fontId="24" fillId="0" borderId="24" xfId="3" applyFont="1" applyBorder="1" applyAlignment="1">
      <alignment horizontal="left" vertical="top" wrapText="1"/>
    </xf>
    <xf numFmtId="0" fontId="24" fillId="0" borderId="39" xfId="3" applyFont="1" applyBorder="1" applyAlignment="1">
      <alignment horizontal="left" vertical="top" wrapText="1"/>
    </xf>
    <xf numFmtId="0" fontId="24" fillId="0" borderId="37" xfId="3" applyFont="1" applyBorder="1" applyAlignment="1">
      <alignment horizontal="left" vertical="top" wrapText="1"/>
    </xf>
    <xf numFmtId="0" fontId="24" fillId="0" borderId="0" xfId="3" applyFont="1" applyAlignment="1">
      <alignment horizontal="left" vertical="top" wrapText="1"/>
    </xf>
    <xf numFmtId="0" fontId="24" fillId="0" borderId="32" xfId="3" applyFont="1" applyBorder="1" applyAlignment="1">
      <alignment horizontal="left" vertical="top" wrapText="1"/>
    </xf>
    <xf numFmtId="49" fontId="19" fillId="2" borderId="49" xfId="0" applyNumberFormat="1" applyFont="1" applyFill="1" applyBorder="1" applyAlignment="1" applyProtection="1">
      <alignment horizontal="left" vertical="center" wrapText="1"/>
      <protection locked="0"/>
    </xf>
    <xf numFmtId="0" fontId="19" fillId="2" borderId="5" xfId="0" applyFont="1" applyFill="1" applyBorder="1" applyAlignment="1" applyProtection="1">
      <alignment horizontal="left" vertical="center" wrapText="1"/>
      <protection locked="0"/>
    </xf>
    <xf numFmtId="0" fontId="19" fillId="2" borderId="35" xfId="0" applyFont="1" applyFill="1" applyBorder="1" applyAlignment="1" applyProtection="1">
      <alignment horizontal="left" vertical="center" wrapText="1"/>
      <protection locked="0"/>
    </xf>
    <xf numFmtId="49" fontId="19" fillId="2" borderId="40" xfId="0" applyNumberFormat="1" applyFont="1" applyFill="1" applyBorder="1" applyAlignment="1" applyProtection="1">
      <alignment horizontal="left" vertical="center" wrapText="1"/>
      <protection locked="0"/>
    </xf>
    <xf numFmtId="0" fontId="19" fillId="2" borderId="7" xfId="0" applyFont="1" applyFill="1" applyBorder="1" applyAlignment="1" applyProtection="1">
      <alignment horizontal="left" vertical="center" wrapText="1"/>
      <protection locked="0"/>
    </xf>
    <xf numFmtId="0" fontId="19" fillId="2" borderId="36" xfId="0" applyFont="1" applyFill="1" applyBorder="1" applyAlignment="1" applyProtection="1">
      <alignment horizontal="left" vertical="center" wrapText="1"/>
      <protection locked="0"/>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top" wrapText="1"/>
    </xf>
    <xf numFmtId="0" fontId="4" fillId="0" borderId="14" xfId="0" applyFont="1" applyBorder="1" applyAlignment="1">
      <alignment horizontal="left" vertical="top" wrapText="1"/>
    </xf>
    <xf numFmtId="0" fontId="4" fillId="0" borderId="10" xfId="0" applyFont="1" applyBorder="1" applyAlignment="1">
      <alignment horizontal="left" vertical="top" wrapText="1"/>
    </xf>
    <xf numFmtId="49" fontId="19" fillId="2" borderId="41" xfId="0" applyNumberFormat="1" applyFont="1" applyFill="1" applyBorder="1" applyAlignment="1" applyProtection="1">
      <alignment horizontal="left" vertical="center" wrapText="1"/>
      <protection locked="0"/>
    </xf>
    <xf numFmtId="0" fontId="19" fillId="2" borderId="3" xfId="0" applyFont="1" applyFill="1" applyBorder="1" applyAlignment="1" applyProtection="1">
      <alignment horizontal="left" vertical="center" wrapText="1"/>
      <protection locked="0"/>
    </xf>
    <xf numFmtId="0" fontId="19" fillId="2" borderId="34" xfId="0" applyFont="1" applyFill="1" applyBorder="1" applyAlignment="1" applyProtection="1">
      <alignment horizontal="left" vertical="center" wrapText="1"/>
      <protection locked="0"/>
    </xf>
    <xf numFmtId="0" fontId="24" fillId="0" borderId="41" xfId="3" applyFont="1" applyBorder="1" applyAlignment="1">
      <alignment horizontal="left" vertical="top" wrapText="1"/>
    </xf>
    <xf numFmtId="0" fontId="24" fillId="0" borderId="3" xfId="3" applyFont="1" applyBorder="1" applyAlignment="1">
      <alignment horizontal="left" vertical="top" wrapText="1"/>
    </xf>
    <xf numFmtId="0" fontId="24" fillId="0" borderId="34" xfId="3" applyFont="1" applyBorder="1" applyAlignment="1">
      <alignment horizontal="left" vertical="top" wrapText="1"/>
    </xf>
    <xf numFmtId="0" fontId="4" fillId="0" borderId="41" xfId="3" applyFont="1" applyBorder="1" applyAlignment="1">
      <alignment horizontal="left" vertical="top" wrapText="1"/>
    </xf>
    <xf numFmtId="49" fontId="19" fillId="2" borderId="48" xfId="0" applyNumberFormat="1"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9" fillId="2" borderId="31" xfId="0" applyFont="1" applyFill="1" applyBorder="1" applyAlignment="1" applyProtection="1">
      <alignment horizontal="left" vertical="center" wrapText="1"/>
      <protection locked="0"/>
    </xf>
    <xf numFmtId="0" fontId="4" fillId="0" borderId="17" xfId="3" applyFont="1" applyBorder="1" applyAlignment="1">
      <alignment horizontal="left" vertical="top" wrapText="1"/>
    </xf>
    <xf numFmtId="0" fontId="4" fillId="0" borderId="1" xfId="3" applyFont="1" applyBorder="1" applyAlignment="1">
      <alignment horizontal="left" vertical="top" wrapText="1"/>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19" fillId="0" borderId="31" xfId="0" applyFont="1" applyBorder="1" applyAlignment="1">
      <alignment horizontal="left" vertical="center"/>
    </xf>
    <xf numFmtId="0" fontId="4" fillId="0" borderId="12" xfId="3" applyFont="1" applyBorder="1" applyAlignment="1">
      <alignment horizontal="left" vertical="top" wrapText="1"/>
    </xf>
    <xf numFmtId="0" fontId="4" fillId="0" borderId="13" xfId="3" applyFont="1" applyBorder="1" applyAlignment="1">
      <alignment horizontal="left" vertical="top" wrapText="1"/>
    </xf>
    <xf numFmtId="0" fontId="4" fillId="0" borderId="16" xfId="3" applyFont="1" applyBorder="1" applyAlignment="1">
      <alignment horizontal="left" vertical="top" wrapText="1"/>
    </xf>
    <xf numFmtId="0" fontId="4" fillId="0" borderId="14" xfId="3" applyFont="1" applyBorder="1" applyAlignment="1">
      <alignment horizontal="left" vertical="top" wrapText="1"/>
    </xf>
    <xf numFmtId="0" fontId="4" fillId="0" borderId="10" xfId="3" applyFont="1" applyBorder="1" applyAlignment="1">
      <alignment horizontal="left" vertical="top" wrapText="1"/>
    </xf>
    <xf numFmtId="0" fontId="4" fillId="0" borderId="1" xfId="3" applyFont="1" applyBorder="1" applyAlignment="1">
      <alignment horizontal="left" vertical="center" wrapText="1"/>
    </xf>
    <xf numFmtId="0" fontId="4" fillId="0" borderId="17" xfId="3" applyFont="1" applyBorder="1" applyAlignment="1">
      <alignment horizontal="left" vertical="center"/>
    </xf>
    <xf numFmtId="0" fontId="4" fillId="0" borderId="31" xfId="3" applyFont="1" applyBorder="1" applyAlignment="1">
      <alignment horizontal="left" vertical="center"/>
    </xf>
    <xf numFmtId="0" fontId="4" fillId="0" borderId="17" xfId="2" applyFont="1" applyBorder="1" applyAlignment="1">
      <alignment horizontal="left"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12" xfId="2" applyFont="1" applyBorder="1" applyAlignment="1">
      <alignment horizontal="left" vertical="center"/>
    </xf>
    <xf numFmtId="0" fontId="4" fillId="0" borderId="13" xfId="2" applyFont="1" applyBorder="1" applyAlignment="1">
      <alignment horizontal="left" vertical="center"/>
    </xf>
    <xf numFmtId="0" fontId="4" fillId="0" borderId="15" xfId="2" applyFont="1" applyBorder="1" applyAlignment="1">
      <alignment horizontal="left" vertical="center"/>
    </xf>
    <xf numFmtId="0" fontId="4" fillId="0" borderId="16" xfId="2" applyFont="1" applyBorder="1" applyAlignment="1">
      <alignment horizontal="left" vertical="center"/>
    </xf>
    <xf numFmtId="0" fontId="4" fillId="0" borderId="0" xfId="2" applyFont="1" applyAlignment="1">
      <alignment horizontal="left" vertical="center"/>
    </xf>
    <xf numFmtId="0" fontId="4" fillId="0" borderId="18" xfId="2" applyFont="1" applyBorder="1" applyAlignment="1">
      <alignment horizontal="left" vertical="center"/>
    </xf>
    <xf numFmtId="0" fontId="4" fillId="0" borderId="14" xfId="2" applyFont="1" applyBorder="1" applyAlignment="1">
      <alignment horizontal="left" vertical="center"/>
    </xf>
    <xf numFmtId="0" fontId="4" fillId="0" borderId="10" xfId="2" applyFont="1" applyBorder="1" applyAlignment="1">
      <alignment horizontal="left" vertical="center"/>
    </xf>
    <xf numFmtId="0" fontId="4" fillId="0" borderId="11" xfId="2" applyFont="1" applyBorder="1" applyAlignment="1">
      <alignment horizontal="left" vertical="center"/>
    </xf>
    <xf numFmtId="0" fontId="16" fillId="0" borderId="13" xfId="0" applyFont="1" applyBorder="1" applyAlignment="1">
      <alignment horizontal="left" vertical="top" wrapText="1"/>
    </xf>
    <xf numFmtId="0" fontId="4" fillId="0" borderId="48" xfId="3" applyFont="1" applyBorder="1" applyAlignment="1">
      <alignment horizontal="left" vertical="top" wrapText="1"/>
    </xf>
    <xf numFmtId="0" fontId="4" fillId="0" borderId="31" xfId="3" applyFont="1" applyBorder="1" applyAlignment="1">
      <alignment horizontal="left" vertical="top" wrapText="1"/>
    </xf>
    <xf numFmtId="0" fontId="19" fillId="2" borderId="6"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wrapText="1"/>
      <protection locked="0"/>
    </xf>
    <xf numFmtId="0" fontId="19" fillId="2" borderId="4"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24" fillId="0" borderId="50" xfId="3" applyFont="1" applyBorder="1" applyAlignment="1">
      <alignment horizontal="left" vertical="top" wrapText="1"/>
    </xf>
    <xf numFmtId="0" fontId="24" fillId="0" borderId="20" xfId="3" applyFont="1" applyBorder="1" applyAlignment="1">
      <alignment horizontal="left" vertical="top" wrapText="1"/>
    </xf>
    <xf numFmtId="0" fontId="24" fillId="0" borderId="52" xfId="3" applyFont="1" applyBorder="1" applyAlignment="1">
      <alignment horizontal="left" vertical="top" wrapText="1"/>
    </xf>
    <xf numFmtId="0" fontId="24" fillId="0" borderId="53" xfId="3" applyFont="1" applyBorder="1" applyAlignment="1">
      <alignment horizontal="left" vertical="top" wrapText="1"/>
    </xf>
    <xf numFmtId="0" fontId="24" fillId="0" borderId="10" xfId="3" applyFont="1" applyBorder="1" applyAlignment="1">
      <alignment horizontal="left" vertical="top" wrapText="1"/>
    </xf>
    <xf numFmtId="0" fontId="24" fillId="0" borderId="33" xfId="3" applyFont="1" applyBorder="1" applyAlignment="1">
      <alignment horizontal="left" vertical="top" wrapText="1"/>
    </xf>
    <xf numFmtId="14"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left" vertical="center"/>
      <protection locked="0"/>
    </xf>
    <xf numFmtId="38" fontId="4" fillId="2" borderId="0" xfId="2" applyNumberFormat="1" applyFont="1" applyFill="1" applyAlignment="1" applyProtection="1">
      <alignment horizontal="right" vertical="center"/>
      <protection locked="0"/>
    </xf>
    <xf numFmtId="178" fontId="4" fillId="2" borderId="0" xfId="2" applyNumberFormat="1" applyFont="1" applyFill="1" applyAlignment="1" applyProtection="1">
      <alignment horizontal="right" vertical="center"/>
      <protection locked="0"/>
    </xf>
    <xf numFmtId="0" fontId="4" fillId="0" borderId="17"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24" fillId="0" borderId="40" xfId="3" applyFont="1" applyBorder="1" applyAlignment="1">
      <alignment horizontal="center" vertical="top" wrapText="1"/>
    </xf>
    <xf numFmtId="0" fontId="24" fillId="0" borderId="7" xfId="3" applyFont="1" applyBorder="1" applyAlignment="1">
      <alignment horizontal="center" vertical="top" wrapText="1"/>
    </xf>
    <xf numFmtId="0" fontId="24" fillId="0" borderId="36" xfId="3" applyFont="1" applyBorder="1" applyAlignment="1">
      <alignment horizontal="center" vertical="top" wrapText="1"/>
    </xf>
    <xf numFmtId="14" fontId="4" fillId="2" borderId="19" xfId="0" applyNumberFormat="1" applyFont="1" applyFill="1" applyBorder="1" applyAlignment="1" applyProtection="1">
      <alignment horizontal="left" vertical="center"/>
      <protection locked="0"/>
    </xf>
    <xf numFmtId="177" fontId="4" fillId="2" borderId="3" xfId="0" applyNumberFormat="1" applyFont="1" applyFill="1" applyBorder="1" applyAlignment="1" applyProtection="1">
      <alignment horizontal="left" vertical="center"/>
      <protection locked="0"/>
    </xf>
    <xf numFmtId="0" fontId="4" fillId="0" borderId="21" xfId="2" applyFont="1" applyBorder="1" applyAlignment="1">
      <alignment horizontal="left" vertical="center"/>
    </xf>
    <xf numFmtId="0" fontId="4" fillId="0" borderId="22" xfId="2" applyFont="1" applyBorder="1" applyAlignment="1">
      <alignment horizontal="left" vertical="center"/>
    </xf>
    <xf numFmtId="0" fontId="4" fillId="0" borderId="23" xfId="2" applyFont="1" applyBorder="1" applyAlignment="1">
      <alignment horizontal="left" vertical="center"/>
    </xf>
    <xf numFmtId="38" fontId="4" fillId="0" borderId="21" xfId="2" applyNumberFormat="1" applyFont="1" applyBorder="1" applyAlignment="1">
      <alignment horizontal="right" vertical="center"/>
    </xf>
    <xf numFmtId="178" fontId="4" fillId="0" borderId="22" xfId="2" applyNumberFormat="1" applyFont="1" applyBorder="1" applyAlignment="1">
      <alignment horizontal="right" vertical="center"/>
    </xf>
    <xf numFmtId="178" fontId="4" fillId="0" borderId="23" xfId="2" applyNumberFormat="1" applyFont="1" applyBorder="1" applyAlignment="1">
      <alignment horizontal="right" vertical="center"/>
    </xf>
    <xf numFmtId="0" fontId="15" fillId="0" borderId="12" xfId="0" applyFont="1" applyBorder="1" applyAlignment="1">
      <alignment horizontal="left" vertical="center" indent="1"/>
    </xf>
    <xf numFmtId="0" fontId="15" fillId="0" borderId="13" xfId="0" applyFont="1" applyBorder="1" applyAlignment="1">
      <alignment horizontal="left" vertical="center" indent="1"/>
    </xf>
    <xf numFmtId="0" fontId="15" fillId="0" borderId="15" xfId="0" applyFont="1" applyBorder="1" applyAlignment="1">
      <alignment horizontal="left" vertical="center" indent="1"/>
    </xf>
    <xf numFmtId="0" fontId="4" fillId="0" borderId="19" xfId="2" applyFont="1" applyBorder="1" applyAlignment="1">
      <alignment horizontal="lef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178" fontId="4" fillId="0" borderId="16" xfId="2" applyNumberFormat="1" applyFont="1" applyBorder="1" applyAlignment="1">
      <alignment horizontal="left" vertical="center"/>
    </xf>
    <xf numFmtId="178" fontId="4" fillId="0" borderId="0" xfId="2" applyNumberFormat="1" applyFont="1" applyAlignment="1">
      <alignment horizontal="left" vertical="center"/>
    </xf>
    <xf numFmtId="178" fontId="4" fillId="0" borderId="18" xfId="2" applyNumberFormat="1" applyFont="1" applyBorder="1" applyAlignment="1">
      <alignment horizontal="left" vertical="center"/>
    </xf>
    <xf numFmtId="0" fontId="4" fillId="0" borderId="25" xfId="3" applyFont="1" applyBorder="1" applyAlignment="1">
      <alignment horizontal="left" vertical="center"/>
    </xf>
    <xf numFmtId="0" fontId="4" fillId="0" borderId="24" xfId="3" applyFont="1" applyBorder="1" applyAlignment="1">
      <alignment horizontal="left" vertical="center"/>
    </xf>
    <xf numFmtId="0" fontId="4" fillId="0" borderId="26" xfId="3" applyFont="1" applyBorder="1" applyAlignment="1">
      <alignment horizontal="left" vertical="center"/>
    </xf>
    <xf numFmtId="38" fontId="4" fillId="2" borderId="19" xfId="2" applyNumberFormat="1" applyFont="1" applyFill="1" applyBorder="1" applyAlignment="1" applyProtection="1">
      <alignment horizontal="right" vertical="center"/>
      <protection locked="0"/>
    </xf>
    <xf numFmtId="178" fontId="4" fillId="2" borderId="3" xfId="2" applyNumberFormat="1" applyFont="1" applyFill="1" applyBorder="1" applyAlignment="1" applyProtection="1">
      <alignment horizontal="right" vertical="center"/>
      <protection locked="0"/>
    </xf>
    <xf numFmtId="178" fontId="4" fillId="2" borderId="4" xfId="2" applyNumberFormat="1" applyFont="1" applyFill="1" applyBorder="1" applyAlignment="1" applyProtection="1">
      <alignment horizontal="right" vertical="center"/>
      <protection locked="0"/>
    </xf>
    <xf numFmtId="38" fontId="4" fillId="2" borderId="9" xfId="2" applyNumberFormat="1" applyFont="1" applyFill="1" applyBorder="1" applyAlignment="1" applyProtection="1">
      <alignment horizontal="right" vertical="center"/>
      <protection locked="0"/>
    </xf>
    <xf numFmtId="178" fontId="4" fillId="2" borderId="5" xfId="2" applyNumberFormat="1" applyFont="1" applyFill="1" applyBorder="1" applyAlignment="1" applyProtection="1">
      <alignment horizontal="right" vertical="center"/>
      <protection locked="0"/>
    </xf>
    <xf numFmtId="178" fontId="4" fillId="2" borderId="6" xfId="2" applyNumberFormat="1" applyFont="1" applyFill="1" applyBorder="1" applyAlignment="1" applyProtection="1">
      <alignment horizontal="right" vertical="center"/>
      <protection locked="0"/>
    </xf>
    <xf numFmtId="38" fontId="4" fillId="2" borderId="42" xfId="2" applyNumberFormat="1" applyFont="1" applyFill="1" applyBorder="1" applyAlignment="1" applyProtection="1">
      <alignment horizontal="right" vertical="center"/>
      <protection locked="0"/>
    </xf>
    <xf numFmtId="178" fontId="4" fillId="2" borderId="43" xfId="2" applyNumberFormat="1" applyFont="1" applyFill="1" applyBorder="1" applyAlignment="1" applyProtection="1">
      <alignment horizontal="right" vertical="center"/>
      <protection locked="0"/>
    </xf>
    <xf numFmtId="178" fontId="4" fillId="2" borderId="44" xfId="2" applyNumberFormat="1" applyFont="1" applyFill="1" applyBorder="1" applyAlignment="1" applyProtection="1">
      <alignment horizontal="right" vertical="center"/>
      <protection locked="0"/>
    </xf>
    <xf numFmtId="14" fontId="4" fillId="2" borderId="27" xfId="0" applyNumberFormat="1" applyFont="1" applyFill="1" applyBorder="1" applyAlignment="1" applyProtection="1">
      <alignment horizontal="left" vertical="center"/>
      <protection locked="0"/>
    </xf>
    <xf numFmtId="177" fontId="4" fillId="2" borderId="7" xfId="0" applyNumberFormat="1" applyFont="1" applyFill="1" applyBorder="1" applyAlignment="1" applyProtection="1">
      <alignment horizontal="left" vertical="center"/>
      <protection locked="0"/>
    </xf>
    <xf numFmtId="38" fontId="4" fillId="2" borderId="17" xfId="2" applyNumberFormat="1" applyFont="1" applyFill="1" applyBorder="1" applyAlignment="1" applyProtection="1">
      <alignment horizontal="right" vertical="center"/>
      <protection locked="0"/>
    </xf>
    <xf numFmtId="178" fontId="4" fillId="2" borderId="1" xfId="2" applyNumberFormat="1" applyFont="1" applyFill="1" applyBorder="1" applyAlignment="1" applyProtection="1">
      <alignment horizontal="right" vertical="center"/>
      <protection locked="0"/>
    </xf>
    <xf numFmtId="178" fontId="4" fillId="2" borderId="2" xfId="2" applyNumberFormat="1" applyFont="1" applyFill="1" applyBorder="1" applyAlignment="1" applyProtection="1">
      <alignment horizontal="right" vertical="center"/>
      <protection locked="0"/>
    </xf>
    <xf numFmtId="184"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49" fontId="4" fillId="2" borderId="0" xfId="0" applyNumberFormat="1" applyFont="1" applyFill="1" applyAlignment="1" applyProtection="1">
      <alignment horizontal="left" vertical="center"/>
      <protection locked="0"/>
    </xf>
    <xf numFmtId="182" fontId="4" fillId="2" borderId="0" xfId="0" applyNumberFormat="1" applyFont="1" applyFill="1" applyAlignment="1" applyProtection="1">
      <alignment horizontal="left" vertical="center"/>
      <protection locked="0"/>
    </xf>
    <xf numFmtId="49" fontId="18" fillId="0" borderId="0" xfId="0" quotePrefix="1" applyNumberFormat="1" applyFont="1" applyAlignment="1">
      <alignment vertical="top" wrapText="1"/>
    </xf>
    <xf numFmtId="49" fontId="18" fillId="0" borderId="0" xfId="0" applyNumberFormat="1" applyFont="1" applyAlignment="1">
      <alignment vertical="top"/>
    </xf>
    <xf numFmtId="178" fontId="4" fillId="0" borderId="21" xfId="2" applyNumberFormat="1" applyFont="1" applyBorder="1" applyAlignment="1">
      <alignment horizontal="left" vertical="center"/>
    </xf>
    <xf numFmtId="178" fontId="4" fillId="0" borderId="22" xfId="2" applyNumberFormat="1" applyFont="1" applyBorder="1" applyAlignment="1">
      <alignment horizontal="left" vertical="center"/>
    </xf>
    <xf numFmtId="178" fontId="4" fillId="0" borderId="23" xfId="2" applyNumberFormat="1" applyFont="1" applyBorder="1" applyAlignment="1">
      <alignment horizontal="left" vertical="center"/>
    </xf>
    <xf numFmtId="182" fontId="4" fillId="0" borderId="22" xfId="2" applyNumberFormat="1" applyFont="1" applyBorder="1" applyAlignment="1">
      <alignment horizontal="right" vertical="center"/>
    </xf>
    <xf numFmtId="182" fontId="4" fillId="0" borderId="23" xfId="2" applyNumberFormat="1" applyFont="1" applyBorder="1" applyAlignment="1">
      <alignment horizontal="right" vertical="center"/>
    </xf>
    <xf numFmtId="178" fontId="4" fillId="0" borderId="19" xfId="2" applyNumberFormat="1" applyFont="1" applyBorder="1" applyAlignment="1">
      <alignment horizontal="left" vertical="center"/>
    </xf>
    <xf numFmtId="178" fontId="4" fillId="0" borderId="3" xfId="2" applyNumberFormat="1" applyFont="1" applyBorder="1" applyAlignment="1">
      <alignment horizontal="left" vertical="center"/>
    </xf>
    <xf numFmtId="178" fontId="4" fillId="0" borderId="4" xfId="2" applyNumberFormat="1" applyFont="1" applyBorder="1" applyAlignment="1">
      <alignment horizontal="left" vertical="center"/>
    </xf>
    <xf numFmtId="182" fontId="4" fillId="2" borderId="3" xfId="2" applyNumberFormat="1" applyFont="1" applyFill="1" applyBorder="1" applyAlignment="1" applyProtection="1">
      <alignment horizontal="right" vertical="center"/>
      <protection locked="0"/>
    </xf>
    <xf numFmtId="182" fontId="4" fillId="2" borderId="4" xfId="2" applyNumberFormat="1" applyFont="1" applyFill="1" applyBorder="1" applyAlignment="1" applyProtection="1">
      <alignment horizontal="right" vertical="center"/>
      <protection locked="0"/>
    </xf>
    <xf numFmtId="178" fontId="4" fillId="0" borderId="9" xfId="2" applyNumberFormat="1" applyFont="1" applyBorder="1" applyAlignment="1">
      <alignment horizontal="left" vertical="center"/>
    </xf>
    <xf numFmtId="178" fontId="4" fillId="0" borderId="5" xfId="2" applyNumberFormat="1" applyFont="1" applyBorder="1" applyAlignment="1">
      <alignment horizontal="left" vertical="center"/>
    </xf>
    <xf numFmtId="178" fontId="4" fillId="0" borderId="6" xfId="2" applyNumberFormat="1" applyFont="1" applyBorder="1" applyAlignment="1">
      <alignment horizontal="left" vertical="center"/>
    </xf>
    <xf numFmtId="182" fontId="4" fillId="2" borderId="5" xfId="2" applyNumberFormat="1" applyFont="1" applyFill="1" applyBorder="1" applyAlignment="1" applyProtection="1">
      <alignment horizontal="right" vertical="center"/>
      <protection locked="0"/>
    </xf>
    <xf numFmtId="182" fontId="4" fillId="2" borderId="6" xfId="2" applyNumberFormat="1" applyFont="1" applyFill="1" applyBorder="1" applyAlignment="1" applyProtection="1">
      <alignment horizontal="right" vertical="center"/>
      <protection locked="0"/>
    </xf>
    <xf numFmtId="182" fontId="4" fillId="0" borderId="25" xfId="2" applyNumberFormat="1" applyFont="1" applyBorder="1" applyAlignment="1">
      <alignment horizontal="left" vertical="center"/>
    </xf>
    <xf numFmtId="182" fontId="4" fillId="0" borderId="24" xfId="2" applyNumberFormat="1" applyFont="1" applyBorder="1" applyAlignment="1">
      <alignment horizontal="left" vertical="center"/>
    </xf>
    <xf numFmtId="182" fontId="4" fillId="0" borderId="26" xfId="2" applyNumberFormat="1" applyFont="1" applyBorder="1" applyAlignment="1">
      <alignment horizontal="left" vertical="center"/>
    </xf>
    <xf numFmtId="182" fontId="4" fillId="2" borderId="43" xfId="2" applyNumberFormat="1" applyFont="1" applyFill="1" applyBorder="1" applyAlignment="1" applyProtection="1">
      <alignment horizontal="right" vertical="center"/>
      <protection locked="0"/>
    </xf>
    <xf numFmtId="182" fontId="4" fillId="2" borderId="44" xfId="2" applyNumberFormat="1" applyFont="1" applyFill="1" applyBorder="1" applyAlignment="1" applyProtection="1">
      <alignment horizontal="right" vertical="center"/>
      <protection locked="0"/>
    </xf>
    <xf numFmtId="178" fontId="19" fillId="0" borderId="14" xfId="2" applyNumberFormat="1" applyFont="1" applyBorder="1" applyAlignment="1">
      <alignment horizontal="left" vertical="center"/>
    </xf>
    <xf numFmtId="178" fontId="4" fillId="0" borderId="10" xfId="2" applyNumberFormat="1" applyFont="1" applyBorder="1" applyAlignment="1">
      <alignment horizontal="left" vertical="center"/>
    </xf>
    <xf numFmtId="178" fontId="4" fillId="0" borderId="11" xfId="2" applyNumberFormat="1" applyFont="1" applyBorder="1" applyAlignment="1">
      <alignment horizontal="left" vertical="center"/>
    </xf>
    <xf numFmtId="38" fontId="4" fillId="2" borderId="45" xfId="2" applyNumberFormat="1" applyFont="1" applyFill="1" applyBorder="1" applyAlignment="1" applyProtection="1">
      <alignment horizontal="right" vertical="center"/>
      <protection locked="0"/>
    </xf>
    <xf numFmtId="182" fontId="4" fillId="2" borderId="46" xfId="2" applyNumberFormat="1" applyFont="1" applyFill="1" applyBorder="1" applyAlignment="1" applyProtection="1">
      <alignment horizontal="right" vertical="center"/>
      <protection locked="0"/>
    </xf>
    <xf numFmtId="182" fontId="4" fillId="2" borderId="47" xfId="2" applyNumberFormat="1" applyFont="1" applyFill="1" applyBorder="1" applyAlignment="1" applyProtection="1">
      <alignment horizontal="right" vertical="center"/>
      <protection locked="0"/>
    </xf>
    <xf numFmtId="0" fontId="4" fillId="2" borderId="0" xfId="0" applyFont="1" applyFill="1" applyAlignment="1" applyProtection="1">
      <alignment horizontal="left" vertical="center"/>
      <protection locked="0"/>
    </xf>
    <xf numFmtId="0" fontId="18" fillId="0" borderId="0" xfId="0" applyFont="1" applyAlignment="1">
      <alignment horizontal="left" vertical="center" wrapText="1"/>
    </xf>
    <xf numFmtId="178" fontId="4" fillId="2" borderId="0" xfId="0" applyNumberFormat="1" applyFont="1" applyFill="1" applyAlignment="1" applyProtection="1">
      <alignment horizontal="left" vertical="center"/>
      <protection locked="0"/>
    </xf>
    <xf numFmtId="49" fontId="18" fillId="0" borderId="0" xfId="0" applyNumberFormat="1" applyFont="1" applyAlignment="1">
      <alignment vertical="top" wrapText="1"/>
    </xf>
    <xf numFmtId="0" fontId="18" fillId="0" borderId="0" xfId="0" applyFont="1" applyAlignment="1">
      <alignment vertical="top" wrapText="1"/>
    </xf>
    <xf numFmtId="179" fontId="7" fillId="0" borderId="0" xfId="2" applyNumberFormat="1" applyFont="1" applyAlignment="1">
      <alignment horizontal="right" vertical="top"/>
    </xf>
    <xf numFmtId="0" fontId="4" fillId="0" borderId="0" xfId="0" applyFont="1">
      <alignment vertical="center"/>
    </xf>
    <xf numFmtId="0" fontId="16" fillId="0" borderId="0" xfId="0" applyFont="1" applyAlignment="1">
      <alignment vertical="top"/>
    </xf>
    <xf numFmtId="38" fontId="4" fillId="2" borderId="0" xfId="0" applyNumberFormat="1" applyFont="1" applyFill="1" applyAlignment="1" applyProtection="1">
      <alignment horizontal="right" vertical="center"/>
      <protection locked="0"/>
    </xf>
    <xf numFmtId="0" fontId="16" fillId="0" borderId="0" xfId="0" applyFont="1" applyAlignment="1">
      <alignment horizontal="left" vertical="center" wrapText="1"/>
    </xf>
    <xf numFmtId="0" fontId="19" fillId="0" borderId="2" xfId="0" applyFont="1" applyBorder="1" applyAlignment="1">
      <alignment horizontal="left" vertical="center"/>
    </xf>
    <xf numFmtId="0" fontId="19" fillId="0" borderId="30" xfId="0" applyFont="1" applyBorder="1" applyAlignment="1">
      <alignment horizontal="left" vertical="center"/>
    </xf>
    <xf numFmtId="0" fontId="19" fillId="0" borderId="29" xfId="0" applyFont="1" applyBorder="1" applyAlignment="1">
      <alignment horizontal="left" vertical="center"/>
    </xf>
    <xf numFmtId="0" fontId="19" fillId="0" borderId="51" xfId="0" applyFont="1" applyBorder="1" applyAlignment="1">
      <alignment horizontal="left" vertical="center"/>
    </xf>
  </cellXfs>
  <cellStyles count="19">
    <cellStyle name="ハイパーリンク" xfId="1" builtinId="8"/>
    <cellStyle name="ハイパーリンク 2" xfId="16" xr:uid="{00000000-0005-0000-0000-000001000000}"/>
    <cellStyle name="桁区切り 2" xfId="5" xr:uid="{00000000-0005-0000-0000-000002000000}"/>
    <cellStyle name="桁区切り 2 2" xfId="14" xr:uid="{00000000-0005-0000-0000-000003000000}"/>
    <cellStyle name="桁区切り 3" xfId="8" xr:uid="{00000000-0005-0000-0000-000004000000}"/>
    <cellStyle name="桁区切り 4" xfId="17" xr:uid="{00000000-0005-0000-0000-000005000000}"/>
    <cellStyle name="桁区切り 5" xfId="18" xr:uid="{00000000-0005-0000-0000-000006000000}"/>
    <cellStyle name="通貨 2" xfId="10" xr:uid="{00000000-0005-0000-0000-000007000000}"/>
    <cellStyle name="標準" xfId="0" builtinId="0"/>
    <cellStyle name="標準 2" xfId="11" xr:uid="{00000000-0005-0000-0000-000009000000}"/>
    <cellStyle name="標準 3 3" xfId="4" xr:uid="{00000000-0005-0000-0000-00000A000000}"/>
    <cellStyle name="標準 4" xfId="9" xr:uid="{00000000-0005-0000-0000-00000B000000}"/>
    <cellStyle name="標準 5" xfId="3" xr:uid="{00000000-0005-0000-0000-00000C000000}"/>
    <cellStyle name="標準 5 2" xfId="2" xr:uid="{00000000-0005-0000-0000-00000D000000}"/>
    <cellStyle name="標準 5 2 2" xfId="7" xr:uid="{00000000-0005-0000-0000-00000E000000}"/>
    <cellStyle name="標準 5 2 2 2" xfId="13" xr:uid="{00000000-0005-0000-0000-00000F000000}"/>
    <cellStyle name="標準 5 2 2 3" xfId="12" xr:uid="{00000000-0005-0000-0000-000010000000}"/>
    <cellStyle name="標準 8" xfId="15" xr:uid="{00000000-0005-0000-0000-000011000000}"/>
    <cellStyle name="標準 9" xfId="6" xr:uid="{00000000-0005-0000-0000-000012000000}"/>
  </cellStyles>
  <dxfs count="41">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FFE1FF"/>
      <color rgb="FFA6A6A6"/>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B355"/>
  <sheetViews>
    <sheetView showGridLines="0" tabSelected="1" topLeftCell="B1" zoomScaleNormal="100" workbookViewId="0">
      <selection activeCell="B1" sqref="B1"/>
    </sheetView>
  </sheetViews>
  <sheetFormatPr defaultColWidth="9" defaultRowHeight="13.5" x14ac:dyDescent="0.15"/>
  <cols>
    <col min="1" max="1" width="7.125" style="122" hidden="1" customWidth="1"/>
    <col min="2" max="2" width="1.625" style="1" customWidth="1"/>
    <col min="3" max="3" width="2.625" style="1" customWidth="1"/>
    <col min="4" max="4" width="5" style="1" customWidth="1"/>
    <col min="5" max="5" width="4.125" style="1" customWidth="1"/>
    <col min="6" max="6" width="5.25" style="1" customWidth="1"/>
    <col min="7" max="7" width="4.125" style="1" customWidth="1"/>
    <col min="8" max="8" width="7.625" style="1" customWidth="1"/>
    <col min="9" max="9" width="1.625" style="1" customWidth="1"/>
    <col min="10" max="10" width="6.375" style="1" customWidth="1"/>
    <col min="11" max="11" width="2.125" style="1" customWidth="1"/>
    <col min="12" max="13" width="5" style="1" customWidth="1"/>
    <col min="14" max="14" width="9.125" style="1" customWidth="1"/>
    <col min="15" max="15" width="4.625" style="1" customWidth="1"/>
    <col min="16" max="16" width="8.25" style="1" customWidth="1"/>
    <col min="17" max="17" width="6.625" style="1" customWidth="1"/>
    <col min="18" max="19" width="7.625" style="1" customWidth="1"/>
    <col min="20" max="20" width="12.75" style="1" customWidth="1"/>
    <col min="21" max="21" width="7" style="1" customWidth="1"/>
    <col min="22" max="22" width="15.625" style="1" customWidth="1"/>
    <col min="23" max="23" width="2.75" style="1" customWidth="1"/>
    <col min="24" max="24" width="2.875" style="1" customWidth="1"/>
    <col min="25" max="25" width="24" style="1" customWidth="1"/>
    <col min="26" max="26" width="2.625" style="1" customWidth="1"/>
    <col min="27" max="27" width="3.625" style="1" customWidth="1"/>
    <col min="28" max="28" width="9" style="1" hidden="1" customWidth="1"/>
    <col min="29" max="16384" width="9" style="1"/>
  </cols>
  <sheetData>
    <row r="1" spans="1:27" ht="30" customHeight="1" x14ac:dyDescent="0.15">
      <c r="A1" s="17" t="s">
        <v>343</v>
      </c>
      <c r="B1" s="18"/>
      <c r="C1" s="19" t="s">
        <v>349</v>
      </c>
      <c r="D1" s="20"/>
      <c r="U1" s="21"/>
      <c r="V1" s="21"/>
      <c r="W1" s="317">
        <v>45292</v>
      </c>
      <c r="X1" s="317"/>
      <c r="Y1" s="317"/>
      <c r="Z1" s="317"/>
      <c r="AA1" s="22"/>
    </row>
    <row r="2" spans="1:27" ht="15" hidden="1" customHeight="1" x14ac:dyDescent="0.15">
      <c r="A2" s="17" t="s">
        <v>6</v>
      </c>
      <c r="B2" s="18"/>
      <c r="C2" s="23"/>
      <c r="D2" s="23"/>
      <c r="E2" s="23"/>
      <c r="F2" s="23"/>
      <c r="G2" s="23"/>
      <c r="H2" s="23"/>
      <c r="AA2" s="2"/>
    </row>
    <row r="3" spans="1:27" ht="30" customHeight="1" x14ac:dyDescent="0.15">
      <c r="A3" s="24">
        <v>2024.01</v>
      </c>
      <c r="B3" s="25"/>
      <c r="C3" s="26" t="s">
        <v>382</v>
      </c>
    </row>
    <row r="4" spans="1:27" ht="5.25" customHeight="1" x14ac:dyDescent="0.15">
      <c r="A4" s="25"/>
      <c r="B4" s="25"/>
      <c r="C4" s="27"/>
      <c r="D4" s="28"/>
      <c r="E4" s="28"/>
      <c r="F4" s="28"/>
      <c r="G4" s="28"/>
      <c r="H4" s="28"/>
      <c r="I4" s="28"/>
      <c r="J4" s="28"/>
      <c r="K4" s="28"/>
      <c r="L4" s="28"/>
      <c r="M4" s="28"/>
      <c r="N4" s="28"/>
      <c r="O4" s="28"/>
      <c r="P4" s="28"/>
      <c r="Q4" s="28"/>
      <c r="R4" s="28"/>
      <c r="S4" s="28"/>
      <c r="T4" s="28"/>
      <c r="U4" s="28"/>
      <c r="V4" s="28"/>
      <c r="W4" s="28"/>
      <c r="X4" s="28"/>
      <c r="Y4" s="28"/>
      <c r="Z4" s="29"/>
    </row>
    <row r="5" spans="1:27" ht="15" customHeight="1" x14ac:dyDescent="0.15">
      <c r="A5" s="25"/>
      <c r="B5" s="30"/>
      <c r="C5" s="31" t="s">
        <v>2</v>
      </c>
      <c r="D5" s="26"/>
      <c r="E5" s="26"/>
      <c r="F5" s="26"/>
      <c r="G5" s="26"/>
      <c r="H5" s="26"/>
      <c r="I5" s="26"/>
      <c r="J5" s="26"/>
      <c r="K5" s="26"/>
      <c r="L5" s="26"/>
      <c r="M5" s="26"/>
      <c r="N5" s="26"/>
      <c r="O5" s="26"/>
      <c r="P5" s="26"/>
      <c r="Q5" s="26"/>
      <c r="R5" s="26"/>
      <c r="S5" s="26"/>
      <c r="T5" s="26"/>
      <c r="U5" s="26"/>
      <c r="V5" s="26"/>
      <c r="W5" s="26"/>
      <c r="X5" s="26"/>
      <c r="Y5" s="26"/>
      <c r="Z5" s="32"/>
    </row>
    <row r="6" spans="1:27" ht="15" customHeight="1" x14ac:dyDescent="0.15">
      <c r="A6" s="25"/>
      <c r="B6" s="25"/>
      <c r="C6" s="31" t="s">
        <v>3</v>
      </c>
      <c r="D6" s="26"/>
      <c r="E6" s="26"/>
      <c r="F6" s="26"/>
      <c r="G6" s="26"/>
      <c r="H6" s="26"/>
      <c r="I6" s="26"/>
      <c r="J6" s="26"/>
      <c r="K6" s="26"/>
      <c r="L6" s="26"/>
      <c r="M6" s="26"/>
      <c r="N6" s="26"/>
      <c r="O6" s="26"/>
      <c r="P6" s="26"/>
      <c r="Q6" s="26"/>
      <c r="R6" s="26"/>
      <c r="S6" s="26"/>
      <c r="T6" s="26"/>
      <c r="U6" s="26"/>
      <c r="V6" s="26"/>
      <c r="W6" s="26"/>
      <c r="X6" s="26"/>
      <c r="Y6" s="26"/>
      <c r="Z6" s="32"/>
    </row>
    <row r="7" spans="1:27" ht="15" customHeight="1" x14ac:dyDescent="0.15">
      <c r="A7" s="25"/>
      <c r="B7" s="25"/>
      <c r="C7" s="31" t="s">
        <v>4</v>
      </c>
      <c r="D7" s="26"/>
      <c r="E7" s="26"/>
      <c r="F7" s="26"/>
      <c r="G7" s="26"/>
      <c r="H7" s="26"/>
      <c r="I7" s="26"/>
      <c r="J7" s="26"/>
      <c r="K7" s="26"/>
      <c r="L7" s="26"/>
      <c r="M7" s="26"/>
      <c r="N7" s="26"/>
      <c r="O7" s="26"/>
      <c r="P7" s="26"/>
      <c r="Q7" s="26"/>
      <c r="R7" s="26"/>
      <c r="S7" s="26"/>
      <c r="T7" s="26"/>
      <c r="U7" s="26"/>
      <c r="V7" s="26"/>
      <c r="W7" s="26"/>
      <c r="X7" s="26"/>
      <c r="Y7" s="26"/>
      <c r="Z7" s="32"/>
    </row>
    <row r="8" spans="1:27" ht="15" hidden="1" customHeight="1" x14ac:dyDescent="0.15">
      <c r="A8" s="25"/>
      <c r="B8" s="25"/>
      <c r="C8" s="31"/>
      <c r="D8" s="26"/>
      <c r="E8" s="26"/>
      <c r="F8" s="26"/>
      <c r="G8" s="26"/>
      <c r="H8" s="26"/>
      <c r="I8" s="26"/>
      <c r="J8" s="26"/>
      <c r="K8" s="26"/>
      <c r="L8" s="26"/>
      <c r="M8" s="26"/>
      <c r="N8" s="26"/>
      <c r="O8" s="26"/>
      <c r="P8" s="26"/>
      <c r="Q8" s="26"/>
      <c r="R8" s="26"/>
      <c r="S8" s="26"/>
      <c r="T8" s="26"/>
      <c r="U8" s="26"/>
      <c r="V8" s="26"/>
      <c r="W8" s="26"/>
      <c r="X8" s="26"/>
      <c r="Y8" s="26"/>
      <c r="Z8" s="32"/>
    </row>
    <row r="9" spans="1:27" ht="5.25" customHeight="1" x14ac:dyDescent="0.15">
      <c r="A9" s="25"/>
      <c r="B9" s="25"/>
      <c r="C9" s="33"/>
      <c r="D9" s="34"/>
      <c r="E9" s="34"/>
      <c r="F9" s="34"/>
      <c r="G9" s="34"/>
      <c r="H9" s="34"/>
      <c r="I9" s="34"/>
      <c r="J9" s="34"/>
      <c r="K9" s="34"/>
      <c r="L9" s="34"/>
      <c r="M9" s="34"/>
      <c r="N9" s="34"/>
      <c r="O9" s="34"/>
      <c r="P9" s="34"/>
      <c r="Q9" s="34"/>
      <c r="R9" s="34"/>
      <c r="S9" s="34"/>
      <c r="T9" s="34"/>
      <c r="U9" s="34"/>
      <c r="V9" s="34"/>
      <c r="W9" s="34"/>
      <c r="X9" s="34"/>
      <c r="Y9" s="34"/>
      <c r="Z9" s="35"/>
    </row>
    <row r="10" spans="1:27" ht="30" customHeight="1" x14ac:dyDescent="0.15">
      <c r="A10" s="25"/>
      <c r="B10" s="25"/>
      <c r="R10" s="36"/>
      <c r="S10" s="36"/>
      <c r="T10" s="36"/>
      <c r="U10" s="36"/>
      <c r="V10" s="36"/>
      <c r="W10" s="36"/>
      <c r="X10" s="36"/>
      <c r="Y10" s="36"/>
    </row>
    <row r="11" spans="1:27" ht="15.75" hidden="1" customHeight="1" x14ac:dyDescent="0.15">
      <c r="A11" s="24"/>
      <c r="B11" s="25"/>
    </row>
    <row r="12" spans="1:27" ht="15.75" hidden="1" customHeight="1" x14ac:dyDescent="0.15">
      <c r="A12" s="24"/>
      <c r="B12" s="25"/>
    </row>
    <row r="13" spans="1:27" ht="20.100000000000001" customHeight="1" x14ac:dyDescent="0.15">
      <c r="A13" s="25"/>
      <c r="B13" s="25"/>
      <c r="C13" s="252" t="s">
        <v>11</v>
      </c>
      <c r="D13" s="253"/>
      <c r="E13" s="253"/>
      <c r="F13" s="253"/>
      <c r="G13" s="253"/>
      <c r="H13" s="254"/>
    </row>
    <row r="14" spans="1:27" ht="15" customHeight="1" x14ac:dyDescent="0.15">
      <c r="A14" s="25"/>
      <c r="B14" s="25"/>
      <c r="C14" s="37"/>
      <c r="D14" s="38"/>
      <c r="E14" s="38"/>
      <c r="F14" s="38"/>
      <c r="G14" s="38"/>
      <c r="H14" s="38"/>
      <c r="I14" s="39"/>
      <c r="J14" s="39"/>
      <c r="K14" s="39"/>
      <c r="L14" s="39"/>
      <c r="M14" s="39"/>
      <c r="N14" s="39"/>
      <c r="O14" s="39"/>
      <c r="P14" s="39"/>
      <c r="Q14" s="39"/>
      <c r="R14" s="39"/>
      <c r="S14" s="39"/>
      <c r="T14" s="39"/>
      <c r="U14" s="39"/>
      <c r="V14" s="39"/>
      <c r="W14" s="39"/>
      <c r="X14" s="39"/>
      <c r="Y14" s="39"/>
      <c r="Z14" s="40"/>
    </row>
    <row r="15" spans="1:27" ht="15.75" hidden="1" customHeight="1" x14ac:dyDescent="0.15">
      <c r="A15" s="25"/>
      <c r="B15" s="25"/>
      <c r="C15" s="41"/>
      <c r="D15" s="42"/>
      <c r="E15" s="318"/>
      <c r="F15" s="318"/>
      <c r="G15" s="318"/>
      <c r="H15" s="318"/>
      <c r="I15" s="44"/>
      <c r="J15" s="319"/>
      <c r="K15" s="319"/>
      <c r="L15" s="319"/>
      <c r="M15" s="319"/>
      <c r="N15" s="319"/>
      <c r="O15" s="319"/>
      <c r="P15" s="319"/>
      <c r="Q15" s="319"/>
      <c r="R15" s="319"/>
      <c r="S15" s="319"/>
      <c r="T15" s="319"/>
      <c r="U15" s="319"/>
      <c r="V15" s="319"/>
      <c r="W15" s="319"/>
      <c r="X15" s="319"/>
      <c r="Y15" s="319"/>
      <c r="Z15" s="46"/>
    </row>
    <row r="16" spans="1:27" ht="15.75" hidden="1" customHeight="1" x14ac:dyDescent="0.15">
      <c r="A16" s="25"/>
      <c r="B16" s="25"/>
      <c r="C16" s="41"/>
      <c r="D16" s="42"/>
      <c r="E16" s="43"/>
      <c r="F16" s="43"/>
      <c r="G16" s="43"/>
      <c r="H16" s="43"/>
      <c r="I16" s="44"/>
      <c r="J16" s="45"/>
      <c r="K16" s="45"/>
      <c r="L16" s="45"/>
      <c r="M16" s="45"/>
      <c r="N16" s="45"/>
      <c r="O16" s="45"/>
      <c r="P16" s="45"/>
      <c r="Q16" s="45"/>
      <c r="R16" s="45"/>
      <c r="S16" s="45"/>
      <c r="T16" s="45"/>
      <c r="U16" s="45"/>
      <c r="V16" s="45"/>
      <c r="W16" s="45"/>
      <c r="X16" s="45"/>
      <c r="Y16" s="45"/>
      <c r="Z16" s="46"/>
    </row>
    <row r="17" spans="1:26" ht="15.75" hidden="1" customHeight="1" x14ac:dyDescent="0.15">
      <c r="A17" s="25"/>
      <c r="B17" s="25"/>
      <c r="C17" s="41"/>
      <c r="D17" s="42"/>
      <c r="E17" s="43"/>
      <c r="F17" s="43"/>
      <c r="G17" s="43"/>
      <c r="H17" s="43"/>
      <c r="I17" s="44"/>
      <c r="J17" s="45"/>
      <c r="K17" s="45"/>
      <c r="L17" s="45"/>
      <c r="M17" s="45"/>
      <c r="N17" s="45"/>
      <c r="O17" s="45"/>
      <c r="P17" s="45"/>
      <c r="Q17" s="45"/>
      <c r="R17" s="45"/>
      <c r="S17" s="45"/>
      <c r="T17" s="45"/>
      <c r="U17" s="45"/>
      <c r="V17" s="45"/>
      <c r="W17" s="45"/>
      <c r="X17" s="45"/>
      <c r="Y17" s="45"/>
      <c r="Z17" s="46"/>
    </row>
    <row r="18" spans="1:26" ht="15.75" hidden="1" customHeight="1" x14ac:dyDescent="0.15">
      <c r="A18" s="25"/>
      <c r="B18" s="25"/>
      <c r="C18" s="41"/>
      <c r="D18" s="42"/>
      <c r="E18" s="43"/>
      <c r="F18" s="43"/>
      <c r="G18" s="43"/>
      <c r="H18" s="43"/>
      <c r="I18" s="44"/>
      <c r="J18" s="45"/>
      <c r="K18" s="45"/>
      <c r="L18" s="45"/>
      <c r="M18" s="45"/>
      <c r="N18" s="45"/>
      <c r="O18" s="45"/>
      <c r="P18" s="45"/>
      <c r="Q18" s="45"/>
      <c r="R18" s="45"/>
      <c r="S18" s="45"/>
      <c r="T18" s="45"/>
      <c r="U18" s="45"/>
      <c r="V18" s="45"/>
      <c r="W18" s="45"/>
      <c r="X18" s="45"/>
      <c r="Y18" s="45"/>
      <c r="Z18" s="46"/>
    </row>
    <row r="19" spans="1:26" ht="15.75" hidden="1" customHeight="1" x14ac:dyDescent="0.15">
      <c r="A19" s="25"/>
      <c r="B19" s="25"/>
      <c r="C19" s="41"/>
      <c r="D19" s="42"/>
      <c r="E19" s="43"/>
      <c r="F19" s="43"/>
      <c r="G19" s="43"/>
      <c r="H19" s="43"/>
      <c r="I19" s="44"/>
      <c r="J19" s="45"/>
      <c r="K19" s="45"/>
      <c r="L19" s="45"/>
      <c r="M19" s="45"/>
      <c r="N19" s="45"/>
      <c r="O19" s="45"/>
      <c r="P19" s="45"/>
      <c r="Q19" s="45"/>
      <c r="R19" s="45"/>
      <c r="S19" s="45"/>
      <c r="T19" s="45"/>
      <c r="U19" s="45"/>
      <c r="V19" s="45"/>
      <c r="W19" s="45"/>
      <c r="X19" s="45"/>
      <c r="Y19" s="45"/>
      <c r="Z19" s="46"/>
    </row>
    <row r="20" spans="1:26" ht="20.100000000000001" customHeight="1" x14ac:dyDescent="0.15">
      <c r="A20" s="25">
        <f>IF(TRIM($I20)="", 1001, 0)</f>
        <v>1001</v>
      </c>
      <c r="B20" s="25"/>
      <c r="C20" s="41"/>
      <c r="D20" s="42">
        <v>1</v>
      </c>
      <c r="E20" s="1" t="s">
        <v>12</v>
      </c>
      <c r="I20" s="278"/>
      <c r="J20" s="279"/>
      <c r="K20" s="279"/>
      <c r="L20" s="279"/>
      <c r="M20" s="279"/>
      <c r="N20" s="43"/>
      <c r="O20" s="43"/>
      <c r="P20" s="43"/>
      <c r="Q20" s="43"/>
      <c r="R20" s="43"/>
      <c r="S20" s="43"/>
      <c r="T20" s="43"/>
      <c r="U20" s="43"/>
      <c r="V20" s="43"/>
      <c r="W20" s="43"/>
      <c r="X20" s="43"/>
      <c r="Y20" s="43"/>
      <c r="Z20" s="46"/>
    </row>
    <row r="21" spans="1:26" ht="20.100000000000001" customHeight="1" x14ac:dyDescent="0.15">
      <c r="A21" s="25"/>
      <c r="B21" s="25"/>
      <c r="C21" s="41"/>
      <c r="D21" s="42"/>
      <c r="E21" s="43"/>
      <c r="F21" s="43"/>
      <c r="G21" s="43"/>
      <c r="H21" s="43"/>
      <c r="I21" s="44"/>
      <c r="J21" s="47" t="s">
        <v>352</v>
      </c>
      <c r="K21" s="45"/>
      <c r="L21" s="45"/>
      <c r="M21" s="45"/>
      <c r="N21" s="45"/>
      <c r="O21" s="45"/>
      <c r="P21" s="45"/>
      <c r="Q21" s="45"/>
      <c r="R21" s="45"/>
      <c r="S21" s="45"/>
      <c r="T21" s="45"/>
      <c r="U21" s="45"/>
      <c r="V21" s="45"/>
      <c r="W21" s="45"/>
      <c r="X21" s="45"/>
      <c r="Y21" s="45"/>
      <c r="Z21" s="46"/>
    </row>
    <row r="22" spans="1:26" ht="20.100000000000001" customHeight="1" x14ac:dyDescent="0.15">
      <c r="A22" s="25">
        <f>IF(AND(TRIM($I22)&lt;&gt;"", OR(ISERROR(FIND("@"&amp;LEFT($I22,3)&amp;"@", 都道府県3))=FALSE, ISERROR(FIND("@"&amp;LEFT($I22,4)&amp;"@",都道府県4))=FALSE))=FALSE, 1001, 0)</f>
        <v>1001</v>
      </c>
      <c r="B22" s="25"/>
      <c r="C22" s="41"/>
      <c r="D22" s="42">
        <v>2</v>
      </c>
      <c r="E22" s="1" t="s">
        <v>13</v>
      </c>
      <c r="I22" s="280"/>
      <c r="J22" s="280"/>
      <c r="K22" s="280"/>
      <c r="L22" s="280"/>
      <c r="M22" s="280"/>
      <c r="N22" s="280"/>
      <c r="O22" s="280"/>
      <c r="P22" s="280"/>
      <c r="Q22" s="281"/>
      <c r="R22" s="280"/>
      <c r="S22" s="280"/>
      <c r="T22" s="280"/>
      <c r="U22" s="280"/>
      <c r="V22" s="280"/>
      <c r="W22" s="280"/>
      <c r="X22" s="280"/>
      <c r="Y22" s="280"/>
      <c r="Z22" s="46"/>
    </row>
    <row r="23" spans="1:26" ht="20.100000000000001" customHeight="1" x14ac:dyDescent="0.15">
      <c r="A23" s="25"/>
      <c r="B23" s="25"/>
      <c r="C23" s="41"/>
      <c r="D23" s="42"/>
      <c r="E23" s="43"/>
      <c r="F23" s="43"/>
      <c r="G23" s="43"/>
      <c r="H23" s="43"/>
      <c r="I23" s="44"/>
      <c r="J23" s="47" t="s">
        <v>14</v>
      </c>
      <c r="K23" s="45"/>
      <c r="L23" s="45"/>
      <c r="M23" s="45"/>
      <c r="N23" s="45"/>
      <c r="O23" s="45"/>
      <c r="P23" s="45"/>
      <c r="Q23" s="45"/>
      <c r="R23" s="45"/>
      <c r="S23" s="45"/>
      <c r="T23" s="45"/>
      <c r="U23" s="45"/>
      <c r="V23" s="45"/>
      <c r="W23" s="45"/>
      <c r="X23" s="45"/>
      <c r="Y23" s="45"/>
      <c r="Z23" s="46"/>
    </row>
    <row r="24" spans="1:26" ht="20.100000000000001" customHeight="1" x14ac:dyDescent="0.15">
      <c r="A24" s="25">
        <f>IF(TRIM($I24)="", 1001, 0)</f>
        <v>1001</v>
      </c>
      <c r="B24" s="25"/>
      <c r="C24" s="41"/>
      <c r="D24" s="42">
        <v>3</v>
      </c>
      <c r="E24" s="1" t="s">
        <v>15</v>
      </c>
      <c r="I24" s="282"/>
      <c r="J24" s="282"/>
      <c r="K24" s="282"/>
      <c r="L24" s="282"/>
      <c r="M24" s="282"/>
      <c r="N24" s="282"/>
      <c r="O24" s="282"/>
      <c r="P24" s="282"/>
      <c r="Q24" s="312"/>
      <c r="R24" s="282"/>
      <c r="S24" s="282"/>
      <c r="T24" s="282"/>
      <c r="U24" s="282"/>
      <c r="V24" s="282"/>
      <c r="W24" s="282"/>
      <c r="X24" s="282"/>
      <c r="Y24" s="282"/>
      <c r="Z24" s="46"/>
    </row>
    <row r="25" spans="1:26" ht="20.100000000000001" customHeight="1" x14ac:dyDescent="0.15">
      <c r="A25" s="25"/>
      <c r="B25" s="25"/>
      <c r="C25" s="48"/>
      <c r="D25" s="43"/>
      <c r="E25" s="43"/>
      <c r="F25" s="43"/>
      <c r="G25" s="43"/>
      <c r="H25" s="43"/>
      <c r="I25" s="44"/>
      <c r="J25" s="47" t="s">
        <v>16</v>
      </c>
      <c r="K25" s="45"/>
      <c r="L25" s="45"/>
      <c r="M25" s="45"/>
      <c r="N25" s="45"/>
      <c r="O25" s="45"/>
      <c r="P25" s="45"/>
      <c r="Q25" s="45"/>
      <c r="R25" s="45"/>
      <c r="S25" s="45"/>
      <c r="T25" s="45"/>
      <c r="U25" s="45"/>
      <c r="V25" s="45"/>
      <c r="W25" s="45"/>
      <c r="X25" s="45"/>
      <c r="Y25" s="45"/>
      <c r="Z25" s="46"/>
    </row>
    <row r="26" spans="1:26" ht="20.100000000000001" customHeight="1" x14ac:dyDescent="0.15">
      <c r="A26" s="25">
        <f>IF(TRIM($I26)="", 1001, 0)</f>
        <v>1001</v>
      </c>
      <c r="B26" s="25"/>
      <c r="C26" s="41"/>
      <c r="D26" s="42">
        <v>4</v>
      </c>
      <c r="E26" s="1" t="s">
        <v>17</v>
      </c>
      <c r="I26" s="282"/>
      <c r="J26" s="282"/>
      <c r="K26" s="282"/>
      <c r="L26" s="282"/>
      <c r="M26" s="282"/>
      <c r="N26" s="282"/>
      <c r="O26" s="282"/>
      <c r="P26" s="282"/>
      <c r="Q26" s="312"/>
      <c r="R26" s="282"/>
      <c r="S26" s="282"/>
      <c r="T26" s="282"/>
      <c r="U26" s="282"/>
      <c r="V26" s="282"/>
      <c r="W26" s="282"/>
      <c r="X26" s="282"/>
      <c r="Y26" s="282"/>
      <c r="Z26" s="46"/>
    </row>
    <row r="27" spans="1:26" ht="20.100000000000001" customHeight="1" x14ac:dyDescent="0.15">
      <c r="A27" s="25"/>
      <c r="B27" s="25"/>
      <c r="C27" s="48"/>
      <c r="D27" s="43"/>
      <c r="E27" s="43"/>
      <c r="F27" s="43"/>
      <c r="G27" s="43"/>
      <c r="H27" s="43"/>
      <c r="I27" s="44"/>
      <c r="J27" s="47" t="s">
        <v>18</v>
      </c>
      <c r="K27" s="45"/>
      <c r="L27" s="45"/>
      <c r="M27" s="45"/>
      <c r="N27" s="45"/>
      <c r="O27" s="45"/>
      <c r="P27" s="45"/>
      <c r="Q27" s="49"/>
      <c r="R27" s="45"/>
      <c r="S27" s="45"/>
      <c r="T27" s="45"/>
      <c r="U27" s="45"/>
      <c r="V27" s="45"/>
      <c r="W27" s="45"/>
      <c r="X27" s="45"/>
      <c r="Y27" s="45"/>
      <c r="Z27" s="50"/>
    </row>
    <row r="28" spans="1:26" ht="20.100000000000001" customHeight="1" x14ac:dyDescent="0.15">
      <c r="A28" s="25">
        <f>IF(TRIM($I28)="", 1001, 0)</f>
        <v>1001</v>
      </c>
      <c r="B28" s="25"/>
      <c r="C28" s="41"/>
      <c r="D28" s="42">
        <v>5</v>
      </c>
      <c r="E28" s="1" t="s">
        <v>19</v>
      </c>
      <c r="I28" s="282"/>
      <c r="J28" s="282"/>
      <c r="K28" s="282"/>
      <c r="L28" s="282"/>
      <c r="M28" s="282"/>
      <c r="N28" s="282"/>
      <c r="O28" s="282"/>
      <c r="P28" s="282"/>
      <c r="Q28" s="282"/>
      <c r="R28" s="282"/>
      <c r="S28" s="282"/>
      <c r="T28" s="282"/>
      <c r="U28" s="282"/>
      <c r="V28" s="282"/>
      <c r="W28" s="282"/>
      <c r="X28" s="282"/>
      <c r="Y28" s="282"/>
      <c r="Z28" s="46"/>
    </row>
    <row r="29" spans="1:26" ht="20.100000000000001" customHeight="1" x14ac:dyDescent="0.15">
      <c r="A29" s="25"/>
      <c r="B29" s="25"/>
      <c r="C29" s="48"/>
      <c r="D29" s="43"/>
      <c r="E29" s="43"/>
      <c r="F29" s="43"/>
      <c r="G29" s="43"/>
      <c r="H29" s="43"/>
      <c r="I29" s="44"/>
      <c r="J29" s="47" t="s">
        <v>20</v>
      </c>
      <c r="K29" s="45"/>
      <c r="L29" s="45"/>
      <c r="M29" s="45"/>
      <c r="N29" s="45"/>
      <c r="O29" s="45"/>
      <c r="P29" s="45"/>
      <c r="Q29" s="45"/>
      <c r="R29" s="45"/>
      <c r="S29" s="45"/>
      <c r="T29" s="45"/>
      <c r="U29" s="45"/>
      <c r="V29" s="45"/>
      <c r="W29" s="45"/>
      <c r="X29" s="45"/>
      <c r="Y29" s="45"/>
      <c r="Z29" s="50"/>
    </row>
    <row r="30" spans="1:26" ht="20.100000000000001" customHeight="1" x14ac:dyDescent="0.15">
      <c r="A30" s="25">
        <f>IF(OR(TRIM($I30)="", NOT(OR(IFERROR(SEARCH(" ",$I30),0)&gt;0, IFERROR(SEARCH("　",$I30),0)&gt;0))), 1001, 0)</f>
        <v>1001</v>
      </c>
      <c r="B30" s="25"/>
      <c r="C30" s="41"/>
      <c r="D30" s="42">
        <v>6</v>
      </c>
      <c r="E30" s="1" t="s">
        <v>21</v>
      </c>
      <c r="I30" s="282"/>
      <c r="J30" s="282"/>
      <c r="K30" s="282"/>
      <c r="L30" s="282"/>
      <c r="M30" s="282"/>
      <c r="N30" s="282"/>
      <c r="O30" s="282"/>
      <c r="P30" s="282"/>
      <c r="Q30" s="282"/>
      <c r="R30" s="282"/>
      <c r="S30" s="282"/>
      <c r="T30" s="282"/>
      <c r="U30" s="282"/>
      <c r="V30" s="282"/>
      <c r="W30" s="282"/>
      <c r="X30" s="282"/>
      <c r="Y30" s="282"/>
      <c r="Z30" s="46"/>
    </row>
    <row r="31" spans="1:26" ht="20.100000000000001" customHeight="1" x14ac:dyDescent="0.15">
      <c r="A31" s="25"/>
      <c r="B31" s="25"/>
      <c r="C31" s="48"/>
      <c r="D31" s="43"/>
      <c r="E31" s="43"/>
      <c r="F31" s="43"/>
      <c r="G31" s="43"/>
      <c r="H31" s="43"/>
      <c r="I31" s="51" t="s">
        <v>22</v>
      </c>
      <c r="J31" s="47" t="s">
        <v>23</v>
      </c>
      <c r="K31" s="47"/>
      <c r="L31" s="47"/>
      <c r="M31" s="47"/>
      <c r="N31" s="47"/>
      <c r="O31" s="47"/>
      <c r="P31" s="47"/>
      <c r="Q31" s="47"/>
      <c r="R31" s="47"/>
      <c r="S31" s="47"/>
      <c r="T31" s="47"/>
      <c r="U31" s="47"/>
      <c r="V31" s="47"/>
      <c r="W31" s="47"/>
      <c r="X31" s="47"/>
      <c r="Y31" s="47"/>
      <c r="Z31" s="50"/>
    </row>
    <row r="32" spans="1:26" ht="20.100000000000001" customHeight="1" x14ac:dyDescent="0.15">
      <c r="A32" s="25">
        <f>IF(OR(TRIM($I32)="", NOT(OR(IFERROR(SEARCH(" ",$I32),0)&gt;0, IFERROR(SEARCH("　",$I32),0)&gt;0))), 1001, 0)</f>
        <v>1001</v>
      </c>
      <c r="B32" s="25"/>
      <c r="C32" s="41"/>
      <c r="D32" s="42">
        <v>7</v>
      </c>
      <c r="E32" s="1" t="s">
        <v>24</v>
      </c>
      <c r="I32" s="282"/>
      <c r="J32" s="282"/>
      <c r="K32" s="282"/>
      <c r="L32" s="282"/>
      <c r="M32" s="282"/>
      <c r="N32" s="282"/>
      <c r="O32" s="282"/>
      <c r="P32" s="282"/>
      <c r="Q32" s="282"/>
      <c r="R32" s="282"/>
      <c r="S32" s="282"/>
      <c r="T32" s="282"/>
      <c r="U32" s="282"/>
      <c r="V32" s="282"/>
      <c r="W32" s="282"/>
      <c r="X32" s="282"/>
      <c r="Y32" s="282"/>
      <c r="Z32" s="46"/>
    </row>
    <row r="33" spans="1:27" ht="20.100000000000001" customHeight="1" x14ac:dyDescent="0.15">
      <c r="A33" s="25"/>
      <c r="B33" s="25"/>
      <c r="C33" s="48"/>
      <c r="D33" s="43"/>
      <c r="E33" s="43"/>
      <c r="F33" s="43"/>
      <c r="G33" s="43"/>
      <c r="H33" s="43"/>
      <c r="I33" s="51" t="s">
        <v>22</v>
      </c>
      <c r="J33" s="47" t="s">
        <v>25</v>
      </c>
      <c r="K33" s="47"/>
      <c r="L33" s="47"/>
      <c r="M33" s="47"/>
      <c r="N33" s="47"/>
      <c r="O33" s="47"/>
      <c r="P33" s="47"/>
      <c r="Q33" s="47"/>
      <c r="R33" s="47"/>
      <c r="S33" s="47"/>
      <c r="T33" s="47"/>
      <c r="U33" s="47"/>
      <c r="V33" s="47"/>
      <c r="W33" s="47"/>
      <c r="X33" s="47"/>
      <c r="Y33" s="47"/>
      <c r="Z33" s="46"/>
    </row>
    <row r="34" spans="1:27" ht="20.100000000000001" customHeight="1" x14ac:dyDescent="0.15">
      <c r="A34" s="25">
        <f>IF(NOT(AND(TRIM($I34)&lt;&gt;"",ISNUMBER(VALUE(SUBSTITUTE($I34,"-",""))), IFERROR(SEARCH("-",$I34),0)&gt;0)), 1001, 0)</f>
        <v>1001</v>
      </c>
      <c r="B34" s="25"/>
      <c r="C34" s="41"/>
      <c r="D34" s="42">
        <v>8</v>
      </c>
      <c r="E34" s="1" t="s">
        <v>26</v>
      </c>
      <c r="I34" s="282"/>
      <c r="J34" s="282"/>
      <c r="K34" s="282"/>
      <c r="L34" s="282"/>
      <c r="M34" s="282"/>
      <c r="O34" s="52" t="s">
        <v>27</v>
      </c>
      <c r="P34" s="16"/>
      <c r="Q34" s="1" t="s">
        <v>28</v>
      </c>
      <c r="Y34" s="45"/>
      <c r="Z34" s="46"/>
    </row>
    <row r="35" spans="1:27" ht="20.100000000000001" customHeight="1" x14ac:dyDescent="0.15">
      <c r="A35" s="25"/>
      <c r="B35" s="25"/>
      <c r="C35" s="48"/>
      <c r="D35" s="43"/>
      <c r="E35" s="43"/>
      <c r="F35" s="43"/>
      <c r="G35" s="43"/>
      <c r="H35" s="43"/>
      <c r="I35" s="44"/>
      <c r="J35" s="47" t="s">
        <v>29</v>
      </c>
      <c r="K35" s="45"/>
      <c r="L35" s="45"/>
      <c r="M35" s="45"/>
      <c r="N35" s="45"/>
      <c r="O35" s="45"/>
      <c r="P35" s="45"/>
      <c r="Q35" s="45"/>
      <c r="R35" s="45"/>
      <c r="S35" s="45"/>
      <c r="T35" s="45"/>
      <c r="U35" s="45"/>
      <c r="V35" s="45"/>
      <c r="W35" s="45"/>
      <c r="X35" s="45"/>
      <c r="Y35" s="45"/>
      <c r="Z35" s="46"/>
    </row>
    <row r="36" spans="1:27" ht="20.100000000000001" customHeight="1" x14ac:dyDescent="0.15">
      <c r="A36" s="25">
        <f>IF(AND(TRIM($I36)&lt;&gt;"", NOT(AND(ISNUMBER(VALUE(SUBSTITUTE($I36,"-",""))), IFERROR(SEARCH("-",$I36),0)&gt;0))), 1001, 0)</f>
        <v>0</v>
      </c>
      <c r="B36" s="25"/>
      <c r="C36" s="41"/>
      <c r="D36" s="42">
        <v>9</v>
      </c>
      <c r="E36" s="1" t="s">
        <v>30</v>
      </c>
      <c r="I36" s="282"/>
      <c r="J36" s="282"/>
      <c r="K36" s="282"/>
      <c r="L36" s="282"/>
      <c r="M36" s="282"/>
      <c r="N36" s="45"/>
      <c r="O36" s="45"/>
      <c r="P36" s="45"/>
      <c r="Q36" s="45"/>
      <c r="R36" s="45"/>
      <c r="S36" s="45"/>
      <c r="T36" s="45"/>
      <c r="U36" s="45"/>
      <c r="V36" s="45"/>
      <c r="W36" s="45"/>
      <c r="X36" s="45"/>
      <c r="Y36" s="45"/>
      <c r="Z36" s="46"/>
    </row>
    <row r="37" spans="1:27" ht="20.100000000000001" customHeight="1" x14ac:dyDescent="0.15">
      <c r="A37" s="25"/>
      <c r="B37" s="25"/>
      <c r="C37" s="48"/>
      <c r="D37" s="43"/>
      <c r="E37" s="43"/>
      <c r="F37" s="43"/>
      <c r="G37" s="43"/>
      <c r="H37" s="43"/>
      <c r="I37" s="44"/>
      <c r="J37" s="47" t="s">
        <v>29</v>
      </c>
      <c r="K37" s="45"/>
      <c r="L37" s="45"/>
      <c r="M37" s="45"/>
      <c r="N37" s="45"/>
      <c r="O37" s="45"/>
      <c r="P37" s="45"/>
      <c r="Q37" s="45"/>
      <c r="R37" s="45"/>
      <c r="S37" s="45"/>
      <c r="T37" s="45"/>
      <c r="U37" s="45"/>
      <c r="V37" s="45"/>
      <c r="W37" s="45"/>
      <c r="X37" s="45"/>
      <c r="Y37" s="45"/>
      <c r="Z37" s="46"/>
    </row>
    <row r="38" spans="1:27" ht="20.100000000000001" customHeight="1" x14ac:dyDescent="0.15">
      <c r="A38" s="25">
        <f>IF(OR(AND(TRIM($I38)&lt;&gt;"",IFERROR(SEARCH("@",$I38),0)=0),AND($I63&lt;&gt;"する",ISBLANK($I38))), 1001, 0)</f>
        <v>1001</v>
      </c>
      <c r="B38" s="25"/>
      <c r="C38" s="48"/>
      <c r="D38" s="42">
        <v>10</v>
      </c>
      <c r="E38" s="1" t="s">
        <v>31</v>
      </c>
      <c r="I38" s="282"/>
      <c r="J38" s="282"/>
      <c r="K38" s="282"/>
      <c r="L38" s="282"/>
      <c r="M38" s="282"/>
      <c r="N38" s="282"/>
      <c r="O38" s="282"/>
      <c r="P38" s="282"/>
      <c r="Q38" s="283"/>
      <c r="R38" s="282"/>
      <c r="S38" s="282"/>
      <c r="T38" s="282"/>
      <c r="U38" s="282"/>
      <c r="V38" s="282"/>
      <c r="W38" s="282"/>
      <c r="X38" s="282"/>
      <c r="Y38" s="282"/>
      <c r="Z38" s="46"/>
    </row>
    <row r="39" spans="1:27" ht="45" customHeight="1" x14ac:dyDescent="0.15">
      <c r="A39" s="25"/>
      <c r="B39" s="25"/>
      <c r="C39" s="48"/>
      <c r="D39" s="42"/>
      <c r="I39" s="44"/>
      <c r="J39" s="315" t="s">
        <v>356</v>
      </c>
      <c r="K39" s="285"/>
      <c r="L39" s="285"/>
      <c r="M39" s="285"/>
      <c r="N39" s="285"/>
      <c r="O39" s="285"/>
      <c r="P39" s="285"/>
      <c r="Q39" s="285"/>
      <c r="R39" s="285"/>
      <c r="S39" s="285"/>
      <c r="T39" s="285"/>
      <c r="U39" s="285"/>
      <c r="V39" s="285"/>
      <c r="W39" s="285"/>
      <c r="X39" s="285"/>
      <c r="Y39" s="285"/>
      <c r="Z39" s="43"/>
      <c r="AA39" s="53"/>
    </row>
    <row r="40" spans="1:27" ht="20.100000000000001" customHeight="1" x14ac:dyDescent="0.15">
      <c r="A40" s="25">
        <f>IF(AND($I40&lt;&gt;"一致する", $I40&lt;&gt;"一致しない"), 1001, 0)</f>
        <v>0</v>
      </c>
      <c r="B40" s="25"/>
      <c r="C40" s="41"/>
      <c r="D40" s="42">
        <v>11</v>
      </c>
      <c r="E40" s="1" t="s">
        <v>32</v>
      </c>
      <c r="I40" s="282" t="s">
        <v>33</v>
      </c>
      <c r="J40" s="282"/>
      <c r="K40" s="282"/>
      <c r="L40" s="282"/>
      <c r="M40" s="282"/>
      <c r="N40" s="43"/>
      <c r="O40" s="43"/>
      <c r="P40" s="43"/>
      <c r="Q40" s="43"/>
      <c r="R40" s="43"/>
      <c r="S40" s="43"/>
      <c r="T40" s="43"/>
      <c r="U40" s="43"/>
      <c r="V40" s="43"/>
      <c r="W40" s="43"/>
      <c r="X40" s="43"/>
      <c r="Y40" s="43"/>
      <c r="Z40" s="46"/>
      <c r="AA40" s="43"/>
    </row>
    <row r="41" spans="1:27" ht="20.100000000000001" customHeight="1" x14ac:dyDescent="0.15">
      <c r="A41" s="25"/>
      <c r="B41" s="25"/>
      <c r="C41" s="48"/>
      <c r="D41" s="43"/>
      <c r="E41" s="43"/>
      <c r="F41" s="43"/>
      <c r="G41" s="43"/>
      <c r="H41" s="43"/>
      <c r="I41" s="51"/>
      <c r="J41" s="54" t="s">
        <v>54</v>
      </c>
      <c r="K41" s="47"/>
      <c r="L41" s="47"/>
      <c r="M41" s="47"/>
      <c r="N41" s="47"/>
      <c r="O41" s="47"/>
      <c r="P41" s="47"/>
      <c r="Q41" s="47"/>
      <c r="R41" s="47"/>
      <c r="S41" s="47"/>
      <c r="T41" s="47"/>
      <c r="U41" s="47"/>
      <c r="V41" s="47"/>
      <c r="W41" s="47"/>
      <c r="X41" s="47"/>
      <c r="Y41" s="47"/>
      <c r="Z41" s="55"/>
      <c r="AA41" s="43"/>
    </row>
    <row r="42" spans="1:27" ht="20.100000000000001" customHeight="1" x14ac:dyDescent="0.15">
      <c r="A42" s="25"/>
      <c r="B42" s="25"/>
      <c r="C42" s="56"/>
      <c r="D42" s="57"/>
      <c r="E42" s="57"/>
      <c r="F42" s="57"/>
      <c r="G42" s="57"/>
      <c r="H42" s="57"/>
      <c r="I42" s="58"/>
      <c r="J42" s="58"/>
      <c r="K42" s="59"/>
      <c r="L42" s="58"/>
      <c r="M42" s="58"/>
      <c r="N42" s="58"/>
      <c r="O42" s="58"/>
      <c r="P42" s="58"/>
      <c r="Q42" s="58"/>
      <c r="R42" s="58"/>
      <c r="S42" s="58"/>
      <c r="T42" s="58"/>
      <c r="U42" s="58"/>
      <c r="V42" s="58"/>
      <c r="W42" s="58"/>
      <c r="X42" s="58"/>
      <c r="Y42" s="58"/>
      <c r="Z42" s="60"/>
    </row>
    <row r="43" spans="1:27" ht="15" customHeight="1" x14ac:dyDescent="0.15">
      <c r="A43" s="25"/>
      <c r="B43" s="25"/>
      <c r="C43" s="43"/>
      <c r="D43" s="43"/>
      <c r="E43" s="43"/>
      <c r="F43" s="43"/>
      <c r="G43" s="43"/>
      <c r="H43" s="43"/>
      <c r="I43" s="61"/>
      <c r="J43" s="62"/>
      <c r="K43" s="62"/>
      <c r="L43" s="62"/>
      <c r="M43" s="62"/>
      <c r="N43" s="62"/>
      <c r="O43" s="62"/>
      <c r="P43" s="62"/>
      <c r="Q43" s="62"/>
      <c r="R43" s="62"/>
      <c r="S43" s="62"/>
      <c r="T43" s="62"/>
      <c r="U43" s="62"/>
      <c r="V43" s="62"/>
      <c r="W43" s="62"/>
      <c r="X43" s="62"/>
      <c r="Y43" s="62"/>
      <c r="Z43" s="43"/>
    </row>
    <row r="44" spans="1:27" ht="15.75" hidden="1" customHeight="1" x14ac:dyDescent="0.15">
      <c r="A44" s="25"/>
      <c r="B44" s="25"/>
      <c r="C44" s="43"/>
      <c r="D44" s="43"/>
      <c r="E44" s="43"/>
      <c r="F44" s="43"/>
      <c r="G44" s="43"/>
      <c r="H44" s="43"/>
      <c r="I44" s="62"/>
      <c r="J44" s="43"/>
      <c r="K44" s="43"/>
      <c r="L44" s="43"/>
      <c r="M44" s="43"/>
      <c r="N44" s="43"/>
      <c r="O44" s="43"/>
      <c r="P44" s="43"/>
      <c r="Q44" s="43"/>
      <c r="R44" s="43"/>
      <c r="S44" s="43"/>
      <c r="T44" s="43"/>
      <c r="U44" s="43"/>
      <c r="V44" s="43"/>
      <c r="W44" s="43"/>
      <c r="X44" s="43"/>
      <c r="Y44" s="43"/>
      <c r="Z44" s="43"/>
    </row>
    <row r="45" spans="1:27" ht="15.75" hidden="1" customHeight="1" x14ac:dyDescent="0.15">
      <c r="A45" s="25"/>
      <c r="B45" s="25"/>
      <c r="C45" s="43"/>
      <c r="D45" s="43"/>
      <c r="E45" s="43"/>
      <c r="F45" s="43"/>
      <c r="G45" s="43"/>
      <c r="H45" s="43"/>
      <c r="I45" s="62"/>
      <c r="J45" s="43"/>
      <c r="K45" s="43"/>
      <c r="L45" s="43"/>
      <c r="M45" s="43"/>
      <c r="N45" s="43"/>
      <c r="O45" s="43"/>
      <c r="P45" s="43"/>
      <c r="Q45" s="43"/>
      <c r="R45" s="43"/>
      <c r="S45" s="43"/>
      <c r="T45" s="43"/>
      <c r="U45" s="43"/>
      <c r="V45" s="43"/>
      <c r="W45" s="43"/>
      <c r="X45" s="43"/>
      <c r="Y45" s="43"/>
      <c r="Z45" s="43"/>
    </row>
    <row r="46" spans="1:27" ht="15.75" hidden="1" customHeight="1" x14ac:dyDescent="0.15">
      <c r="A46" s="25"/>
      <c r="B46" s="25"/>
      <c r="C46" s="43"/>
      <c r="D46" s="43"/>
      <c r="E46" s="43"/>
      <c r="F46" s="43"/>
      <c r="G46" s="43"/>
      <c r="H46" s="43"/>
      <c r="I46" s="62"/>
      <c r="J46" s="43"/>
      <c r="K46" s="43"/>
      <c r="L46" s="43"/>
      <c r="M46" s="43"/>
      <c r="N46" s="43"/>
      <c r="O46" s="43"/>
      <c r="P46" s="43"/>
      <c r="Q46" s="43"/>
      <c r="R46" s="43"/>
      <c r="S46" s="43"/>
      <c r="T46" s="43"/>
      <c r="U46" s="43"/>
      <c r="V46" s="43"/>
      <c r="W46" s="43"/>
      <c r="X46" s="43"/>
      <c r="Y46" s="43"/>
      <c r="Z46" s="43"/>
    </row>
    <row r="47" spans="1:27" ht="15.75" hidden="1" customHeight="1" x14ac:dyDescent="0.15">
      <c r="A47" s="25"/>
      <c r="B47" s="25"/>
      <c r="C47" s="43"/>
      <c r="D47" s="43"/>
      <c r="E47" s="43"/>
      <c r="F47" s="43"/>
      <c r="G47" s="43"/>
      <c r="H47" s="43"/>
      <c r="I47" s="62"/>
      <c r="J47" s="43"/>
      <c r="K47" s="43"/>
      <c r="L47" s="43"/>
      <c r="M47" s="43"/>
      <c r="N47" s="43"/>
      <c r="O47" s="43"/>
      <c r="P47" s="43"/>
      <c r="Q47" s="43"/>
      <c r="R47" s="43"/>
      <c r="S47" s="43"/>
      <c r="T47" s="43"/>
      <c r="U47" s="43"/>
      <c r="V47" s="43"/>
      <c r="W47" s="43"/>
      <c r="X47" s="43"/>
      <c r="Y47" s="43"/>
      <c r="Z47" s="43"/>
    </row>
    <row r="48" spans="1:27" ht="15.75" hidden="1" customHeight="1" x14ac:dyDescent="0.15">
      <c r="A48" s="25"/>
      <c r="B48" s="25"/>
      <c r="C48" s="43"/>
      <c r="D48" s="43"/>
      <c r="E48" s="43"/>
      <c r="F48" s="43"/>
      <c r="G48" s="43"/>
      <c r="H48" s="43"/>
      <c r="I48" s="62"/>
      <c r="J48" s="43"/>
      <c r="K48" s="43"/>
      <c r="L48" s="43"/>
      <c r="M48" s="43"/>
      <c r="N48" s="43"/>
      <c r="O48" s="43"/>
      <c r="P48" s="43"/>
      <c r="Q48" s="43"/>
      <c r="R48" s="43"/>
      <c r="S48" s="43"/>
      <c r="T48" s="43"/>
      <c r="U48" s="43"/>
      <c r="V48" s="43"/>
      <c r="W48" s="43"/>
      <c r="X48" s="43"/>
      <c r="Y48" s="43"/>
      <c r="Z48" s="43"/>
    </row>
    <row r="49" spans="1:26" ht="15.75" hidden="1" customHeight="1" x14ac:dyDescent="0.15">
      <c r="A49" s="25"/>
      <c r="B49" s="25"/>
      <c r="C49" s="43"/>
      <c r="D49" s="43"/>
      <c r="E49" s="43"/>
      <c r="F49" s="43"/>
      <c r="G49" s="43"/>
      <c r="H49" s="43"/>
      <c r="I49" s="62"/>
      <c r="J49" s="43"/>
      <c r="K49" s="43"/>
      <c r="L49" s="43"/>
      <c r="M49" s="43"/>
      <c r="N49" s="43"/>
      <c r="O49" s="43"/>
      <c r="P49" s="43"/>
      <c r="Q49" s="43"/>
      <c r="R49" s="43"/>
      <c r="S49" s="43"/>
      <c r="T49" s="43"/>
      <c r="U49" s="43"/>
      <c r="V49" s="43"/>
      <c r="W49" s="43"/>
      <c r="X49" s="43"/>
      <c r="Y49" s="43"/>
      <c r="Z49" s="43"/>
    </row>
    <row r="50" spans="1:26" ht="15.75" hidden="1" customHeight="1" x14ac:dyDescent="0.15">
      <c r="A50" s="25"/>
      <c r="B50" s="25"/>
      <c r="C50" s="43"/>
      <c r="D50" s="43"/>
      <c r="E50" s="43"/>
      <c r="F50" s="43"/>
      <c r="G50" s="43"/>
      <c r="H50" s="43"/>
      <c r="I50" s="62"/>
      <c r="J50" s="43"/>
      <c r="K50" s="43"/>
      <c r="L50" s="43"/>
      <c r="M50" s="43"/>
      <c r="N50" s="43"/>
      <c r="O50" s="43"/>
      <c r="P50" s="43"/>
      <c r="Q50" s="43"/>
      <c r="R50" s="43"/>
      <c r="S50" s="43"/>
      <c r="T50" s="43"/>
      <c r="U50" s="43"/>
      <c r="V50" s="43"/>
      <c r="W50" s="43"/>
      <c r="X50" s="43"/>
      <c r="Y50" s="43"/>
      <c r="Z50" s="43"/>
    </row>
    <row r="51" spans="1:26" ht="15.75" hidden="1" customHeight="1" x14ac:dyDescent="0.15">
      <c r="A51" s="25"/>
      <c r="B51" s="25"/>
      <c r="C51" s="43"/>
      <c r="D51" s="43"/>
      <c r="E51" s="43"/>
      <c r="F51" s="43"/>
      <c r="G51" s="43"/>
      <c r="H51" s="43"/>
      <c r="I51" s="62"/>
      <c r="J51" s="43"/>
      <c r="K51" s="43"/>
      <c r="L51" s="43"/>
      <c r="M51" s="43"/>
      <c r="N51" s="43"/>
      <c r="O51" s="43"/>
      <c r="P51" s="43"/>
      <c r="Q51" s="43"/>
      <c r="R51" s="43"/>
      <c r="S51" s="43"/>
      <c r="T51" s="43"/>
      <c r="U51" s="43"/>
      <c r="V51" s="43"/>
      <c r="W51" s="43"/>
      <c r="X51" s="43"/>
      <c r="Y51" s="43"/>
      <c r="Z51" s="43"/>
    </row>
    <row r="52" spans="1:26" ht="15.75" hidden="1" customHeight="1" x14ac:dyDescent="0.15">
      <c r="A52" s="25"/>
      <c r="B52" s="25"/>
      <c r="C52" s="43"/>
      <c r="D52" s="43"/>
      <c r="E52" s="43"/>
      <c r="F52" s="43"/>
      <c r="G52" s="43"/>
      <c r="H52" s="43"/>
      <c r="I52" s="62"/>
      <c r="J52" s="43"/>
      <c r="K52" s="43"/>
      <c r="L52" s="43"/>
      <c r="M52" s="43"/>
      <c r="N52" s="43"/>
      <c r="O52" s="43"/>
      <c r="P52" s="43"/>
      <c r="Q52" s="43"/>
      <c r="R52" s="43"/>
      <c r="S52" s="43"/>
      <c r="T52" s="43"/>
      <c r="U52" s="43"/>
      <c r="V52" s="43"/>
      <c r="W52" s="43"/>
      <c r="X52" s="43"/>
      <c r="Y52" s="43"/>
      <c r="Z52" s="43"/>
    </row>
    <row r="53" spans="1:26" ht="15.75" hidden="1" customHeight="1" x14ac:dyDescent="0.15">
      <c r="A53" s="25"/>
      <c r="B53" s="25"/>
      <c r="C53" s="43"/>
      <c r="D53" s="43"/>
      <c r="E53" s="43"/>
      <c r="F53" s="43"/>
      <c r="G53" s="43"/>
      <c r="H53" s="43"/>
      <c r="I53" s="62"/>
      <c r="J53" s="43"/>
      <c r="K53" s="43"/>
      <c r="L53" s="43"/>
      <c r="M53" s="43"/>
      <c r="N53" s="43"/>
      <c r="O53" s="43"/>
      <c r="P53" s="43"/>
      <c r="Q53" s="43"/>
      <c r="R53" s="43"/>
      <c r="S53" s="43"/>
      <c r="T53" s="43"/>
      <c r="U53" s="43"/>
      <c r="V53" s="43"/>
      <c r="W53" s="43"/>
      <c r="X53" s="43"/>
      <c r="Y53" s="43"/>
      <c r="Z53" s="43"/>
    </row>
    <row r="54" spans="1:26" ht="15.75" hidden="1" customHeight="1" x14ac:dyDescent="0.15">
      <c r="A54" s="25"/>
      <c r="B54" s="25"/>
      <c r="C54" s="43"/>
      <c r="D54" s="43"/>
      <c r="E54" s="43"/>
      <c r="F54" s="43"/>
      <c r="G54" s="43"/>
      <c r="H54" s="43"/>
      <c r="I54" s="62"/>
      <c r="J54" s="43"/>
      <c r="K54" s="43"/>
      <c r="L54" s="43"/>
      <c r="M54" s="43"/>
      <c r="N54" s="43"/>
      <c r="O54" s="43"/>
      <c r="P54" s="43"/>
      <c r="Q54" s="43"/>
      <c r="R54" s="43"/>
      <c r="S54" s="43"/>
      <c r="T54" s="43"/>
      <c r="U54" s="43"/>
      <c r="V54" s="43"/>
      <c r="W54" s="43"/>
      <c r="X54" s="43"/>
      <c r="Y54" s="43"/>
      <c r="Z54" s="43"/>
    </row>
    <row r="55" spans="1:26" ht="15.75" hidden="1" customHeight="1" x14ac:dyDescent="0.15">
      <c r="A55" s="25"/>
      <c r="B55" s="25"/>
      <c r="C55" s="43"/>
      <c r="D55" s="43"/>
      <c r="E55" s="43"/>
      <c r="F55" s="43"/>
      <c r="G55" s="43"/>
      <c r="H55" s="43"/>
      <c r="I55" s="62"/>
      <c r="J55" s="43"/>
      <c r="K55" s="43"/>
      <c r="L55" s="43"/>
      <c r="M55" s="43"/>
      <c r="N55" s="43"/>
      <c r="O55" s="43"/>
      <c r="P55" s="43"/>
      <c r="Q55" s="43"/>
      <c r="R55" s="43"/>
      <c r="S55" s="43"/>
      <c r="T55" s="43"/>
      <c r="U55" s="43"/>
      <c r="V55" s="43"/>
      <c r="W55" s="43"/>
      <c r="X55" s="43"/>
      <c r="Y55" s="43"/>
      <c r="Z55" s="43"/>
    </row>
    <row r="56" spans="1:26" ht="15.75" hidden="1" customHeight="1" x14ac:dyDescent="0.15">
      <c r="A56" s="25"/>
      <c r="B56" s="25"/>
      <c r="C56" s="43"/>
      <c r="D56" s="43"/>
      <c r="E56" s="43"/>
      <c r="F56" s="43"/>
      <c r="G56" s="43"/>
      <c r="H56" s="43"/>
      <c r="I56" s="62"/>
      <c r="J56" s="43"/>
      <c r="K56" s="43"/>
      <c r="L56" s="43"/>
      <c r="M56" s="43"/>
      <c r="N56" s="43"/>
      <c r="O56" s="43"/>
      <c r="P56" s="43"/>
      <c r="Q56" s="43"/>
      <c r="R56" s="43"/>
      <c r="S56" s="43"/>
      <c r="T56" s="43"/>
      <c r="U56" s="43"/>
      <c r="V56" s="43"/>
      <c r="W56" s="43"/>
      <c r="X56" s="43"/>
      <c r="Y56" s="43"/>
      <c r="Z56" s="43"/>
    </row>
    <row r="57" spans="1:26" ht="15.75" hidden="1" customHeight="1" x14ac:dyDescent="0.15">
      <c r="A57" s="25"/>
      <c r="B57" s="25"/>
      <c r="C57" s="43"/>
      <c r="D57" s="43"/>
      <c r="E57" s="43"/>
      <c r="F57" s="43"/>
      <c r="G57" s="43"/>
      <c r="H57" s="43"/>
      <c r="I57" s="62"/>
      <c r="J57" s="43"/>
      <c r="K57" s="43"/>
      <c r="L57" s="43"/>
      <c r="M57" s="43"/>
      <c r="N57" s="43"/>
      <c r="O57" s="43"/>
      <c r="P57" s="43"/>
      <c r="Q57" s="43"/>
      <c r="R57" s="43"/>
      <c r="S57" s="43"/>
      <c r="T57" s="43"/>
      <c r="U57" s="43"/>
      <c r="V57" s="43"/>
      <c r="W57" s="43"/>
      <c r="X57" s="43"/>
      <c r="Y57" s="43"/>
      <c r="Z57" s="43"/>
    </row>
    <row r="58" spans="1:26" ht="15.75" hidden="1" customHeight="1" x14ac:dyDescent="0.15">
      <c r="A58" s="25"/>
      <c r="B58" s="25"/>
      <c r="C58" s="43"/>
      <c r="D58" s="43"/>
      <c r="E58" s="43"/>
      <c r="F58" s="43"/>
      <c r="G58" s="43"/>
      <c r="H58" s="43"/>
      <c r="I58" s="62"/>
      <c r="J58" s="43"/>
      <c r="K58" s="43"/>
      <c r="L58" s="43"/>
      <c r="M58" s="43"/>
      <c r="N58" s="43"/>
      <c r="O58" s="43"/>
      <c r="P58" s="43"/>
      <c r="Q58" s="43"/>
      <c r="R58" s="43"/>
      <c r="S58" s="43"/>
      <c r="T58" s="43"/>
      <c r="U58" s="43"/>
      <c r="V58" s="43"/>
      <c r="W58" s="43"/>
      <c r="X58" s="43"/>
      <c r="Y58" s="43"/>
      <c r="Z58" s="43"/>
    </row>
    <row r="59" spans="1:26" ht="15" customHeight="1" x14ac:dyDescent="0.15">
      <c r="A59" s="25"/>
      <c r="B59" s="25"/>
      <c r="C59" s="43"/>
      <c r="D59" s="43"/>
      <c r="E59" s="43"/>
      <c r="F59" s="43"/>
      <c r="G59" s="43"/>
      <c r="H59" s="43"/>
      <c r="I59" s="62"/>
      <c r="J59" s="43"/>
      <c r="K59" s="43"/>
      <c r="L59" s="43"/>
      <c r="M59" s="43"/>
      <c r="N59" s="43"/>
      <c r="O59" s="43"/>
      <c r="P59" s="43"/>
      <c r="Q59" s="43"/>
      <c r="R59" s="43"/>
      <c r="S59" s="43"/>
      <c r="T59" s="43"/>
      <c r="U59" s="43"/>
      <c r="V59" s="43"/>
      <c r="W59" s="43"/>
      <c r="X59" s="43"/>
      <c r="Y59" s="43"/>
      <c r="Z59" s="43"/>
    </row>
    <row r="60" spans="1:26" ht="20.100000000000001" customHeight="1" x14ac:dyDescent="0.15">
      <c r="A60" s="25"/>
      <c r="B60" s="25"/>
      <c r="C60" s="252" t="s">
        <v>34</v>
      </c>
      <c r="D60" s="253"/>
      <c r="E60" s="253"/>
      <c r="F60" s="253"/>
      <c r="G60" s="253"/>
      <c r="H60" s="254"/>
      <c r="I60" s="63"/>
    </row>
    <row r="61" spans="1:26" ht="15" customHeight="1" x14ac:dyDescent="0.15">
      <c r="A61" s="25"/>
      <c r="B61" s="25"/>
      <c r="C61" s="37"/>
      <c r="D61" s="38"/>
      <c r="E61" s="38"/>
      <c r="F61" s="38"/>
      <c r="G61" s="38"/>
      <c r="H61" s="38"/>
      <c r="I61" s="39"/>
      <c r="J61" s="39"/>
      <c r="K61" s="39"/>
      <c r="L61" s="39"/>
      <c r="M61" s="39"/>
      <c r="N61" s="39"/>
      <c r="O61" s="39"/>
      <c r="P61" s="39"/>
      <c r="Q61" s="39"/>
      <c r="R61" s="39"/>
      <c r="S61" s="39"/>
      <c r="T61" s="39"/>
      <c r="U61" s="39"/>
      <c r="V61" s="39"/>
      <c r="W61" s="39"/>
      <c r="X61" s="39"/>
      <c r="Y61" s="39"/>
      <c r="Z61" s="40"/>
    </row>
    <row r="62" spans="1:26" ht="20.100000000000001" customHeight="1" x14ac:dyDescent="0.15">
      <c r="A62" s="25"/>
      <c r="B62" s="25"/>
      <c r="C62" s="37"/>
      <c r="D62" s="64" t="s">
        <v>35</v>
      </c>
      <c r="E62" s="64"/>
      <c r="F62" s="64"/>
      <c r="G62" s="64"/>
      <c r="H62" s="64"/>
      <c r="I62" s="64"/>
      <c r="J62" s="64"/>
      <c r="K62" s="64"/>
      <c r="L62" s="64"/>
      <c r="M62" s="64"/>
      <c r="N62" s="64"/>
      <c r="O62" s="64"/>
      <c r="P62" s="64"/>
      <c r="Q62" s="64"/>
      <c r="R62" s="64"/>
      <c r="S62" s="64"/>
      <c r="T62" s="64"/>
      <c r="U62" s="64"/>
      <c r="V62" s="64"/>
      <c r="W62" s="64"/>
      <c r="X62" s="64"/>
      <c r="Y62" s="64"/>
      <c r="Z62" s="46"/>
    </row>
    <row r="63" spans="1:26" ht="20.100000000000001" customHeight="1" x14ac:dyDescent="0.15">
      <c r="A63" s="25">
        <f>IF(AND($I63&lt;&gt;"しない", $I63&lt;&gt;"する"), 1001, 0)</f>
        <v>1001</v>
      </c>
      <c r="B63" s="25"/>
      <c r="C63" s="41"/>
      <c r="D63" s="42">
        <v>1</v>
      </c>
      <c r="E63" s="43" t="s">
        <v>36</v>
      </c>
      <c r="F63" s="43"/>
      <c r="G63" s="43"/>
      <c r="H63" s="43"/>
      <c r="I63" s="282"/>
      <c r="J63" s="282"/>
      <c r="K63" s="282"/>
      <c r="L63" s="282"/>
      <c r="M63" s="282"/>
      <c r="N63" s="43"/>
      <c r="O63" s="43"/>
      <c r="P63" s="43"/>
      <c r="Q63" s="43"/>
      <c r="R63" s="43"/>
      <c r="S63" s="43"/>
      <c r="T63" s="43"/>
      <c r="U63" s="43"/>
      <c r="V63" s="43"/>
      <c r="W63" s="43"/>
      <c r="X63" s="43"/>
      <c r="Y63" s="43"/>
      <c r="Z63" s="46"/>
    </row>
    <row r="64" spans="1:26" ht="20.100000000000001" customHeight="1" x14ac:dyDescent="0.15">
      <c r="A64" s="25"/>
      <c r="B64" s="25"/>
      <c r="C64" s="41"/>
      <c r="D64" s="43"/>
      <c r="E64" s="43"/>
      <c r="F64" s="43"/>
      <c r="G64" s="43"/>
      <c r="H64" s="43"/>
      <c r="I64" s="51"/>
      <c r="J64" s="47" t="s">
        <v>7</v>
      </c>
      <c r="K64" s="45"/>
      <c r="L64" s="45"/>
      <c r="M64" s="45"/>
      <c r="N64" s="45"/>
      <c r="O64" s="45"/>
      <c r="P64" s="45"/>
      <c r="Q64" s="45"/>
      <c r="R64" s="45"/>
      <c r="S64" s="45"/>
      <c r="T64" s="45"/>
      <c r="U64" s="45"/>
      <c r="V64" s="45"/>
      <c r="W64" s="45"/>
      <c r="X64" s="45"/>
      <c r="Y64" s="45"/>
      <c r="Z64" s="46"/>
    </row>
    <row r="65" spans="1:26" ht="20.100000000000001" hidden="1" customHeight="1" x14ac:dyDescent="0.15">
      <c r="A65" s="25"/>
      <c r="B65" s="25"/>
      <c r="C65" s="41"/>
      <c r="D65" s="43"/>
      <c r="E65" s="43"/>
      <c r="F65" s="43"/>
      <c r="G65" s="43"/>
      <c r="H65" s="43"/>
      <c r="I65" s="51"/>
      <c r="J65" s="45"/>
      <c r="K65" s="45"/>
      <c r="L65" s="45"/>
      <c r="M65" s="45"/>
      <c r="N65" s="45"/>
      <c r="O65" s="45"/>
      <c r="P65" s="45"/>
      <c r="Q65" s="45"/>
      <c r="R65" s="45"/>
      <c r="S65" s="45"/>
      <c r="T65" s="45"/>
      <c r="U65" s="45"/>
      <c r="V65" s="45"/>
      <c r="W65" s="45"/>
      <c r="X65" s="45"/>
      <c r="Y65" s="45"/>
      <c r="Z65" s="46"/>
    </row>
    <row r="66" spans="1:26" ht="20.100000000000001" hidden="1" customHeight="1" x14ac:dyDescent="0.15">
      <c r="A66" s="25"/>
      <c r="B66" s="25"/>
      <c r="C66" s="41"/>
      <c r="D66" s="43"/>
      <c r="E66" s="43"/>
      <c r="F66" s="43"/>
      <c r="G66" s="43"/>
      <c r="H66" s="43"/>
      <c r="I66" s="51"/>
      <c r="J66" s="45"/>
      <c r="K66" s="45"/>
      <c r="L66" s="45"/>
      <c r="M66" s="45"/>
      <c r="N66" s="45"/>
      <c r="O66" s="45"/>
      <c r="P66" s="45"/>
      <c r="Q66" s="45"/>
      <c r="R66" s="45"/>
      <c r="S66" s="45"/>
      <c r="T66" s="45"/>
      <c r="U66" s="45"/>
      <c r="V66" s="45"/>
      <c r="W66" s="45"/>
      <c r="X66" s="45"/>
      <c r="Y66" s="45"/>
      <c r="Z66" s="46"/>
    </row>
    <row r="67" spans="1:26" ht="20.100000000000001" hidden="1" customHeight="1" x14ac:dyDescent="0.15">
      <c r="A67" s="25"/>
      <c r="B67" s="25"/>
      <c r="C67" s="41"/>
      <c r="D67" s="43"/>
      <c r="E67" s="43"/>
      <c r="F67" s="43"/>
      <c r="G67" s="43"/>
      <c r="H67" s="43"/>
      <c r="I67" s="51"/>
      <c r="J67" s="45"/>
      <c r="K67" s="45"/>
      <c r="L67" s="45"/>
      <c r="M67" s="45"/>
      <c r="N67" s="45"/>
      <c r="O67" s="45"/>
      <c r="P67" s="45"/>
      <c r="Q67" s="45"/>
      <c r="R67" s="45"/>
      <c r="S67" s="45"/>
      <c r="T67" s="45"/>
      <c r="U67" s="45"/>
      <c r="V67" s="45"/>
      <c r="W67" s="45"/>
      <c r="X67" s="45"/>
      <c r="Y67" s="45"/>
      <c r="Z67" s="46"/>
    </row>
    <row r="68" spans="1:26" ht="20.100000000000001" hidden="1" customHeight="1" x14ac:dyDescent="0.15">
      <c r="A68" s="25"/>
      <c r="B68" s="25"/>
      <c r="C68" s="41"/>
      <c r="D68" s="43"/>
      <c r="E68" s="43"/>
      <c r="F68" s="43"/>
      <c r="G68" s="43"/>
      <c r="H68" s="43"/>
      <c r="I68" s="51"/>
      <c r="J68" s="45"/>
      <c r="K68" s="45"/>
      <c r="L68" s="45"/>
      <c r="M68" s="45"/>
      <c r="N68" s="45"/>
      <c r="O68" s="45"/>
      <c r="P68" s="45"/>
      <c r="Q68" s="45"/>
      <c r="R68" s="45"/>
      <c r="S68" s="45"/>
      <c r="T68" s="45"/>
      <c r="U68" s="45"/>
      <c r="V68" s="45"/>
      <c r="W68" s="45"/>
      <c r="X68" s="45"/>
      <c r="Y68" s="45"/>
      <c r="Z68" s="46"/>
    </row>
    <row r="69" spans="1:26" ht="20.100000000000001" customHeight="1" x14ac:dyDescent="0.15">
      <c r="A69" s="25">
        <f>IF(OR(AND($I63="する",TRIM($I69)=""),AND($I63="しない",NOT(ISBLANK($I69)))), 1001, 0)</f>
        <v>0</v>
      </c>
      <c r="B69" s="25"/>
      <c r="C69" s="41"/>
      <c r="D69" s="42">
        <v>2</v>
      </c>
      <c r="E69" s="1" t="s">
        <v>12</v>
      </c>
      <c r="I69" s="278"/>
      <c r="J69" s="279"/>
      <c r="K69" s="279"/>
      <c r="L69" s="279"/>
      <c r="M69" s="279"/>
      <c r="N69" s="43"/>
      <c r="O69" s="43"/>
      <c r="P69" s="43"/>
      <c r="Q69" s="43"/>
      <c r="R69" s="43"/>
      <c r="S69" s="43"/>
      <c r="T69" s="43"/>
      <c r="U69" s="43"/>
      <c r="V69" s="43"/>
      <c r="W69" s="43"/>
      <c r="X69" s="43"/>
      <c r="Y69" s="43"/>
      <c r="Z69" s="46"/>
    </row>
    <row r="70" spans="1:26" ht="20.100000000000001" customHeight="1" x14ac:dyDescent="0.15">
      <c r="A70" s="25"/>
      <c r="B70" s="25"/>
      <c r="C70" s="41"/>
      <c r="D70" s="42"/>
      <c r="E70" s="43"/>
      <c r="F70" s="43"/>
      <c r="G70" s="43"/>
      <c r="H70" s="43"/>
      <c r="I70" s="44"/>
      <c r="J70" s="47" t="s">
        <v>352</v>
      </c>
      <c r="K70" s="45"/>
      <c r="L70" s="45"/>
      <c r="M70" s="45"/>
      <c r="N70" s="45"/>
      <c r="O70" s="45"/>
      <c r="P70" s="45"/>
      <c r="Q70" s="45"/>
      <c r="R70" s="45"/>
      <c r="S70" s="45"/>
      <c r="T70" s="45"/>
      <c r="U70" s="45"/>
      <c r="V70" s="45"/>
      <c r="W70" s="45"/>
      <c r="X70" s="45"/>
      <c r="Y70" s="45"/>
      <c r="Z70" s="46"/>
    </row>
    <row r="71" spans="1:26" ht="20.100000000000001" customHeight="1" x14ac:dyDescent="0.15">
      <c r="A71" s="25">
        <f>IF(OR(AND($I63="する",AND($I71&lt;&gt;"", OR(ISERROR(FIND("@"&amp;LEFT($I71,3)&amp;"@", 都道府県3))=FALSE, ISERROR(FIND("@"&amp;LEFT($I71,4)&amp;"@",都道府県4))=FALSE))=FALSE),AND($I63="しない",NOT(ISBLANK($I71)))), 1001, 0)</f>
        <v>0</v>
      </c>
      <c r="B71" s="25"/>
      <c r="C71" s="41"/>
      <c r="D71" s="42">
        <v>3</v>
      </c>
      <c r="E71" s="1" t="s">
        <v>13</v>
      </c>
      <c r="I71" s="280"/>
      <c r="J71" s="280"/>
      <c r="K71" s="280"/>
      <c r="L71" s="280"/>
      <c r="M71" s="280"/>
      <c r="N71" s="280"/>
      <c r="O71" s="280"/>
      <c r="P71" s="280"/>
      <c r="Q71" s="281"/>
      <c r="R71" s="280"/>
      <c r="S71" s="280"/>
      <c r="T71" s="280"/>
      <c r="U71" s="280"/>
      <c r="V71" s="280"/>
      <c r="W71" s="280"/>
      <c r="X71" s="280"/>
      <c r="Y71" s="280"/>
      <c r="Z71" s="46"/>
    </row>
    <row r="72" spans="1:26" ht="20.100000000000001" customHeight="1" x14ac:dyDescent="0.15">
      <c r="A72" s="25"/>
      <c r="B72" s="25"/>
      <c r="C72" s="41"/>
      <c r="D72" s="42"/>
      <c r="E72" s="43"/>
      <c r="F72" s="43"/>
      <c r="G72" s="43"/>
      <c r="H72" s="43"/>
      <c r="I72" s="44"/>
      <c r="J72" s="47" t="s">
        <v>14</v>
      </c>
      <c r="K72" s="45"/>
      <c r="L72" s="45"/>
      <c r="M72" s="45"/>
      <c r="N72" s="45"/>
      <c r="O72" s="45"/>
      <c r="P72" s="45"/>
      <c r="Q72" s="45"/>
      <c r="R72" s="45"/>
      <c r="S72" s="45"/>
      <c r="T72" s="45"/>
      <c r="U72" s="45"/>
      <c r="V72" s="45"/>
      <c r="W72" s="45"/>
      <c r="X72" s="45"/>
      <c r="Y72" s="45"/>
      <c r="Z72" s="46"/>
    </row>
    <row r="73" spans="1:26" ht="20.100000000000001" customHeight="1" x14ac:dyDescent="0.15">
      <c r="A73" s="25">
        <f>IF(OR(AND($I63="する",TRIM($I73)=""),AND($I63="しない",NOT(ISBLANK($I73)))), 1001, 0)</f>
        <v>0</v>
      </c>
      <c r="B73" s="25"/>
      <c r="C73" s="41"/>
      <c r="D73" s="42">
        <v>4</v>
      </c>
      <c r="E73" s="1" t="s">
        <v>15</v>
      </c>
      <c r="I73" s="282"/>
      <c r="J73" s="282"/>
      <c r="K73" s="282"/>
      <c r="L73" s="282"/>
      <c r="M73" s="282"/>
      <c r="N73" s="282"/>
      <c r="O73" s="282"/>
      <c r="P73" s="282"/>
      <c r="Q73" s="312"/>
      <c r="R73" s="282"/>
      <c r="S73" s="282"/>
      <c r="T73" s="282"/>
      <c r="U73" s="282"/>
      <c r="V73" s="282"/>
      <c r="W73" s="282"/>
      <c r="X73" s="282"/>
      <c r="Y73" s="282"/>
      <c r="Z73" s="46"/>
    </row>
    <row r="74" spans="1:26" ht="30" customHeight="1" x14ac:dyDescent="0.15">
      <c r="A74" s="25"/>
      <c r="B74" s="25"/>
      <c r="C74" s="48"/>
      <c r="D74" s="43"/>
      <c r="I74" s="44"/>
      <c r="J74" s="316" t="s">
        <v>340</v>
      </c>
      <c r="K74" s="316"/>
      <c r="L74" s="316"/>
      <c r="M74" s="316"/>
      <c r="N74" s="316"/>
      <c r="O74" s="316"/>
      <c r="P74" s="316"/>
      <c r="Q74" s="316"/>
      <c r="R74" s="316"/>
      <c r="S74" s="316"/>
      <c r="T74" s="316"/>
      <c r="U74" s="316"/>
      <c r="V74" s="316"/>
      <c r="W74" s="316"/>
      <c r="X74" s="316"/>
      <c r="Y74" s="316"/>
      <c r="Z74" s="46"/>
    </row>
    <row r="75" spans="1:26" ht="20.100000000000001" customHeight="1" x14ac:dyDescent="0.15">
      <c r="A75" s="25">
        <f>IF(OR(AND($I63="する",TRIM($I75)=""),AND($I63="しない",NOT(ISBLANK($I75)))), 1001, 0)</f>
        <v>0</v>
      </c>
      <c r="B75" s="25"/>
      <c r="C75" s="41"/>
      <c r="D75" s="42">
        <v>5</v>
      </c>
      <c r="E75" s="1" t="s">
        <v>17</v>
      </c>
      <c r="I75" s="282"/>
      <c r="J75" s="282"/>
      <c r="K75" s="282"/>
      <c r="L75" s="282"/>
      <c r="M75" s="282"/>
      <c r="N75" s="282"/>
      <c r="O75" s="282"/>
      <c r="P75" s="282"/>
      <c r="Q75" s="282"/>
      <c r="R75" s="282"/>
      <c r="S75" s="282"/>
      <c r="T75" s="282"/>
      <c r="U75" s="282"/>
      <c r="V75" s="282"/>
      <c r="W75" s="282"/>
      <c r="X75" s="282"/>
      <c r="Y75" s="282"/>
      <c r="Z75" s="46"/>
    </row>
    <row r="76" spans="1:26" ht="30" customHeight="1" x14ac:dyDescent="0.15">
      <c r="A76" s="25"/>
      <c r="B76" s="25"/>
      <c r="C76" s="48"/>
      <c r="D76" s="43"/>
      <c r="E76" s="43"/>
      <c r="F76" s="43"/>
      <c r="G76" s="43"/>
      <c r="H76" s="43"/>
      <c r="I76" s="44"/>
      <c r="J76" s="316" t="s">
        <v>341</v>
      </c>
      <c r="K76" s="316"/>
      <c r="L76" s="316"/>
      <c r="M76" s="316"/>
      <c r="N76" s="316"/>
      <c r="O76" s="316"/>
      <c r="P76" s="316"/>
      <c r="Q76" s="316"/>
      <c r="R76" s="316"/>
      <c r="S76" s="316"/>
      <c r="T76" s="316"/>
      <c r="U76" s="316"/>
      <c r="V76" s="316"/>
      <c r="W76" s="316"/>
      <c r="X76" s="316"/>
      <c r="Y76" s="316"/>
      <c r="Z76" s="46"/>
    </row>
    <row r="77" spans="1:26" ht="20.100000000000001" customHeight="1" x14ac:dyDescent="0.15">
      <c r="A77" s="25">
        <f>IF(OR(AND($I63="する",TRIM($I77)=""),AND($I63="しない",NOT(ISBLANK($I77)))), 1001, 0)</f>
        <v>0</v>
      </c>
      <c r="B77" s="25"/>
      <c r="C77" s="41"/>
      <c r="D77" s="42">
        <v>6</v>
      </c>
      <c r="E77" s="1" t="s">
        <v>37</v>
      </c>
      <c r="I77" s="282"/>
      <c r="J77" s="282"/>
      <c r="K77" s="282"/>
      <c r="L77" s="282"/>
      <c r="M77" s="282"/>
      <c r="N77" s="282"/>
      <c r="O77" s="282"/>
      <c r="P77" s="282"/>
      <c r="Q77" s="282"/>
      <c r="R77" s="282"/>
      <c r="S77" s="282"/>
      <c r="T77" s="282"/>
      <c r="U77" s="282"/>
      <c r="V77" s="282"/>
      <c r="W77" s="282"/>
      <c r="X77" s="282"/>
      <c r="Y77" s="282"/>
      <c r="Z77" s="46"/>
    </row>
    <row r="78" spans="1:26" ht="20.100000000000001" customHeight="1" x14ac:dyDescent="0.15">
      <c r="A78" s="25"/>
      <c r="B78" s="25"/>
      <c r="C78" s="48"/>
      <c r="D78" s="43"/>
      <c r="E78" s="43"/>
      <c r="F78" s="43"/>
      <c r="G78" s="43"/>
      <c r="H78" s="43"/>
      <c r="I78" s="44"/>
      <c r="J78" s="54" t="s">
        <v>38</v>
      </c>
      <c r="K78" s="45"/>
      <c r="L78" s="45"/>
      <c r="M78" s="45"/>
      <c r="N78" s="45"/>
      <c r="O78" s="45"/>
      <c r="P78" s="45"/>
      <c r="Q78" s="45"/>
      <c r="R78" s="45"/>
      <c r="S78" s="45"/>
      <c r="T78" s="45"/>
      <c r="U78" s="45"/>
      <c r="V78" s="45"/>
      <c r="W78" s="45"/>
      <c r="X78" s="45"/>
      <c r="Y78" s="45"/>
      <c r="Z78" s="46"/>
    </row>
    <row r="79" spans="1:26" ht="20.100000000000001" customHeight="1" x14ac:dyDescent="0.15">
      <c r="A79" s="25">
        <f>IF(OR(AND($I63="する",OR(TRIM($I79)="", NOT(OR(IFERROR(SEARCH(" ",$I79),0)&gt;0, IFERROR(SEARCH("　",$I79),0)&gt;0)))),AND($I63="しない",NOT(ISBLANK($I79)))), 1001, 0)</f>
        <v>0</v>
      </c>
      <c r="B79" s="25"/>
      <c r="C79" s="41"/>
      <c r="D79" s="42">
        <v>7</v>
      </c>
      <c r="E79" s="1" t="s">
        <v>39</v>
      </c>
      <c r="I79" s="282"/>
      <c r="J79" s="282"/>
      <c r="K79" s="282"/>
      <c r="L79" s="282"/>
      <c r="M79" s="282"/>
      <c r="N79" s="282"/>
      <c r="O79" s="282"/>
      <c r="P79" s="282"/>
      <c r="Q79" s="282"/>
      <c r="R79" s="282"/>
      <c r="S79" s="282"/>
      <c r="T79" s="282"/>
      <c r="U79" s="282"/>
      <c r="V79" s="282"/>
      <c r="W79" s="282"/>
      <c r="X79" s="282"/>
      <c r="Y79" s="282"/>
      <c r="Z79" s="46"/>
    </row>
    <row r="80" spans="1:26" ht="20.100000000000001" customHeight="1" x14ac:dyDescent="0.15">
      <c r="A80" s="25"/>
      <c r="B80" s="25"/>
      <c r="C80" s="48"/>
      <c r="D80" s="43"/>
      <c r="E80" s="65" t="s">
        <v>40</v>
      </c>
      <c r="F80" s="43"/>
      <c r="G80" s="43"/>
      <c r="H80" s="43"/>
      <c r="I80" s="51" t="s">
        <v>22</v>
      </c>
      <c r="J80" s="47" t="s">
        <v>23</v>
      </c>
      <c r="K80" s="47"/>
      <c r="L80" s="47"/>
      <c r="M80" s="47"/>
      <c r="N80" s="47"/>
      <c r="O80" s="47"/>
      <c r="P80" s="47"/>
      <c r="Q80" s="47"/>
      <c r="R80" s="47"/>
      <c r="S80" s="47"/>
      <c r="T80" s="47"/>
      <c r="U80" s="47"/>
      <c r="V80" s="47"/>
      <c r="W80" s="47"/>
      <c r="X80" s="47"/>
      <c r="Y80" s="47"/>
      <c r="Z80" s="46"/>
    </row>
    <row r="81" spans="1:27" ht="20.100000000000001" customHeight="1" x14ac:dyDescent="0.15">
      <c r="A81" s="25">
        <f>IF(OR(AND($I63="する",OR(TRIM($I81)="", NOT(OR(IFERROR(SEARCH(" ",$I81),0)&gt;0, IFERROR(SEARCH("　",$I81),0)&gt;0)))),AND($I63="しない",NOT(ISBLANK($I81)))), 1001, 0)</f>
        <v>0</v>
      </c>
      <c r="B81" s="25"/>
      <c r="C81" s="41"/>
      <c r="D81" s="42">
        <v>8</v>
      </c>
      <c r="E81" s="1" t="s">
        <v>39</v>
      </c>
      <c r="I81" s="282"/>
      <c r="J81" s="282"/>
      <c r="K81" s="282"/>
      <c r="L81" s="282"/>
      <c r="M81" s="282"/>
      <c r="N81" s="282"/>
      <c r="O81" s="282"/>
      <c r="P81" s="282"/>
      <c r="Q81" s="282"/>
      <c r="R81" s="282"/>
      <c r="S81" s="282"/>
      <c r="T81" s="282"/>
      <c r="U81" s="282"/>
      <c r="V81" s="282"/>
      <c r="W81" s="282"/>
      <c r="X81" s="282"/>
      <c r="Y81" s="282"/>
      <c r="Z81" s="46"/>
    </row>
    <row r="82" spans="1:27" ht="20.100000000000001" customHeight="1" x14ac:dyDescent="0.15">
      <c r="A82" s="25"/>
      <c r="B82" s="25"/>
      <c r="C82" s="48"/>
      <c r="D82" s="43"/>
      <c r="E82" s="43"/>
      <c r="F82" s="43"/>
      <c r="G82" s="43"/>
      <c r="H82" s="43"/>
      <c r="I82" s="51" t="s">
        <v>22</v>
      </c>
      <c r="J82" s="47" t="s">
        <v>25</v>
      </c>
      <c r="K82" s="47"/>
      <c r="L82" s="47"/>
      <c r="M82" s="47"/>
      <c r="N82" s="47"/>
      <c r="O82" s="47"/>
      <c r="P82" s="47"/>
      <c r="Q82" s="47"/>
      <c r="R82" s="47"/>
      <c r="S82" s="47"/>
      <c r="T82" s="47"/>
      <c r="U82" s="47"/>
      <c r="V82" s="47"/>
      <c r="W82" s="47"/>
      <c r="X82" s="47"/>
      <c r="Y82" s="47"/>
      <c r="Z82" s="46"/>
    </row>
    <row r="83" spans="1:27" ht="20.100000000000001" customHeight="1" x14ac:dyDescent="0.15">
      <c r="A83" s="25">
        <f>IF(OR(AND($I63="する",NOT(AND(TRIM($I83)&lt;&gt;"",ISNUMBER(VALUE(SUBSTITUTE($I83,"-",""))),IFERROR(SEARCH("-",$I83),0)&gt;0))), AND($I63="しない",NOT(ISBLANK($I83)))), 1001, 0)</f>
        <v>0</v>
      </c>
      <c r="B83" s="25"/>
      <c r="C83" s="41"/>
      <c r="D83" s="42">
        <v>9</v>
      </c>
      <c r="E83" s="1" t="s">
        <v>26</v>
      </c>
      <c r="I83" s="282"/>
      <c r="J83" s="282"/>
      <c r="K83" s="282"/>
      <c r="L83" s="282"/>
      <c r="M83" s="282"/>
      <c r="O83" s="52" t="s">
        <v>27</v>
      </c>
      <c r="P83" s="16"/>
      <c r="Q83" s="1" t="s">
        <v>28</v>
      </c>
      <c r="Y83" s="45"/>
      <c r="Z83" s="46"/>
    </row>
    <row r="84" spans="1:27" ht="20.100000000000001" customHeight="1" x14ac:dyDescent="0.15">
      <c r="A84" s="25">
        <f>IF(AND($I63="しない",NOT(ISBLANK($P83))), 1001, 0)</f>
        <v>0</v>
      </c>
      <c r="B84" s="25"/>
      <c r="C84" s="48"/>
      <c r="D84" s="43"/>
      <c r="E84" s="43"/>
      <c r="F84" s="43"/>
      <c r="G84" s="43"/>
      <c r="H84" s="43"/>
      <c r="I84" s="44"/>
      <c r="J84" s="47" t="s">
        <v>29</v>
      </c>
      <c r="K84" s="45"/>
      <c r="L84" s="45"/>
      <c r="M84" s="45"/>
      <c r="N84" s="45"/>
      <c r="O84" s="45"/>
      <c r="P84" s="45"/>
      <c r="Q84" s="45"/>
      <c r="R84" s="45"/>
      <c r="S84" s="45"/>
      <c r="T84" s="45"/>
      <c r="U84" s="45"/>
      <c r="V84" s="45"/>
      <c r="W84" s="45"/>
      <c r="X84" s="45"/>
      <c r="Y84" s="45"/>
      <c r="Z84" s="46"/>
    </row>
    <row r="85" spans="1:27" ht="20.100000000000001" customHeight="1" x14ac:dyDescent="0.15">
      <c r="A85" s="25">
        <f>IF(OR(AND($I63="する",AND(TRIM($I85)&lt;&gt;"",NOT(AND(ISNUMBER(VALUE(SUBSTITUTE($I85,"-",""))),IFERROR(SEARCH("-",$I85),0)&gt;0)))), AND($I63="しない",NOT(ISBLANK($I85)))), 1001, 0)</f>
        <v>0</v>
      </c>
      <c r="B85" s="25"/>
      <c r="C85" s="41"/>
      <c r="D85" s="42">
        <v>10</v>
      </c>
      <c r="E85" s="1" t="s">
        <v>30</v>
      </c>
      <c r="I85" s="282"/>
      <c r="J85" s="282"/>
      <c r="K85" s="282"/>
      <c r="L85" s="282"/>
      <c r="M85" s="282"/>
      <c r="N85" s="45"/>
      <c r="O85" s="45"/>
      <c r="P85" s="45"/>
      <c r="Q85" s="45"/>
      <c r="R85" s="45"/>
      <c r="S85" s="45"/>
      <c r="T85" s="45"/>
      <c r="U85" s="45"/>
      <c r="V85" s="45"/>
      <c r="W85" s="45"/>
      <c r="X85" s="45"/>
      <c r="Y85" s="45"/>
      <c r="Z85" s="46"/>
    </row>
    <row r="86" spans="1:27" ht="20.100000000000001" customHeight="1" x14ac:dyDescent="0.15">
      <c r="A86" s="25"/>
      <c r="B86" s="25"/>
      <c r="C86" s="48"/>
      <c r="D86" s="43"/>
      <c r="E86" s="43"/>
      <c r="F86" s="43"/>
      <c r="G86" s="43"/>
      <c r="H86" s="43"/>
      <c r="I86" s="44"/>
      <c r="J86" s="47" t="s">
        <v>29</v>
      </c>
      <c r="K86" s="45"/>
      <c r="L86" s="45"/>
      <c r="M86" s="45"/>
      <c r="N86" s="45"/>
      <c r="O86" s="45"/>
      <c r="P86" s="45"/>
      <c r="Q86" s="45"/>
      <c r="R86" s="45"/>
      <c r="S86" s="45"/>
      <c r="T86" s="45"/>
      <c r="U86" s="45"/>
      <c r="V86" s="45"/>
      <c r="W86" s="45"/>
      <c r="X86" s="45"/>
      <c r="Y86" s="45"/>
      <c r="Z86" s="46"/>
    </row>
    <row r="87" spans="1:27" ht="20.100000000000001" customHeight="1" x14ac:dyDescent="0.15">
      <c r="A87" s="25">
        <f>IF(OR(AND($I63="する",NOT(AND(TRIM($I87)&lt;&gt;"", IFERROR(SEARCH("@",$I87),0)&gt;0))), AND($I63="しない",NOT(ISBLANK($I87)))), 1001, 0)</f>
        <v>0</v>
      </c>
      <c r="B87" s="25"/>
      <c r="C87" s="48"/>
      <c r="D87" s="42">
        <v>11</v>
      </c>
      <c r="E87" s="1" t="s">
        <v>31</v>
      </c>
      <c r="I87" s="282"/>
      <c r="J87" s="282"/>
      <c r="K87" s="282"/>
      <c r="L87" s="282"/>
      <c r="M87" s="282"/>
      <c r="N87" s="282"/>
      <c r="O87" s="282"/>
      <c r="P87" s="282"/>
      <c r="Q87" s="283"/>
      <c r="R87" s="282"/>
      <c r="S87" s="282"/>
      <c r="T87" s="282"/>
      <c r="U87" s="282"/>
      <c r="V87" s="282"/>
      <c r="W87" s="282"/>
      <c r="X87" s="282"/>
      <c r="Y87" s="282"/>
      <c r="Z87" s="46"/>
    </row>
    <row r="88" spans="1:27" ht="30" customHeight="1" x14ac:dyDescent="0.15">
      <c r="A88" s="25"/>
      <c r="B88" s="25"/>
      <c r="C88" s="48"/>
      <c r="D88" s="42"/>
      <c r="I88" s="44"/>
      <c r="J88" s="315" t="s">
        <v>357</v>
      </c>
      <c r="K88" s="315"/>
      <c r="L88" s="315"/>
      <c r="M88" s="315"/>
      <c r="N88" s="315"/>
      <c r="O88" s="315"/>
      <c r="P88" s="315"/>
      <c r="Q88" s="315"/>
      <c r="R88" s="315"/>
      <c r="S88" s="315"/>
      <c r="T88" s="315"/>
      <c r="U88" s="315"/>
      <c r="V88" s="315"/>
      <c r="W88" s="315"/>
      <c r="X88" s="315"/>
      <c r="Y88" s="315"/>
      <c r="Z88" s="43"/>
      <c r="AA88" s="53"/>
    </row>
    <row r="89" spans="1:27" ht="20.100000000000001" customHeight="1" x14ac:dyDescent="0.15">
      <c r="A89" s="25"/>
      <c r="B89" s="25"/>
      <c r="C89" s="56"/>
      <c r="D89" s="57"/>
      <c r="E89" s="57"/>
      <c r="F89" s="57"/>
      <c r="G89" s="57"/>
      <c r="H89" s="57"/>
      <c r="I89" s="66"/>
      <c r="J89" s="67"/>
      <c r="K89" s="68"/>
      <c r="L89" s="67"/>
      <c r="M89" s="67"/>
      <c r="N89" s="67"/>
      <c r="O89" s="67"/>
      <c r="P89" s="67"/>
      <c r="Q89" s="69"/>
      <c r="R89" s="67"/>
      <c r="S89" s="67"/>
      <c r="T89" s="67"/>
      <c r="U89" s="67"/>
      <c r="V89" s="67"/>
      <c r="W89" s="67"/>
      <c r="X89" s="67"/>
      <c r="Y89" s="67"/>
      <c r="Z89" s="57"/>
      <c r="AA89" s="53"/>
    </row>
    <row r="90" spans="1:27" ht="20.100000000000001" customHeight="1" x14ac:dyDescent="0.15">
      <c r="A90" s="25"/>
      <c r="B90" s="25"/>
      <c r="C90" s="43"/>
      <c r="D90" s="43"/>
      <c r="E90" s="43"/>
      <c r="F90" s="43"/>
      <c r="G90" s="43"/>
      <c r="H90" s="43"/>
      <c r="I90" s="61"/>
      <c r="J90" s="43"/>
      <c r="K90" s="70"/>
      <c r="L90" s="43"/>
      <c r="M90" s="43"/>
      <c r="N90" s="43"/>
      <c r="O90" s="43"/>
      <c r="P90" s="43"/>
      <c r="Q90" s="43"/>
      <c r="R90" s="43"/>
      <c r="S90" s="43"/>
      <c r="T90" s="43"/>
      <c r="U90" s="43"/>
      <c r="V90" s="43"/>
      <c r="W90" s="43"/>
      <c r="X90" s="43"/>
      <c r="Y90" s="43"/>
      <c r="Z90" s="43"/>
    </row>
    <row r="91" spans="1:27" ht="15.75" hidden="1" customHeight="1" x14ac:dyDescent="0.15">
      <c r="A91" s="25"/>
      <c r="B91" s="25"/>
      <c r="C91" s="43"/>
      <c r="D91" s="43"/>
      <c r="E91" s="43"/>
      <c r="F91" s="43"/>
      <c r="G91" s="43"/>
      <c r="H91" s="43"/>
      <c r="I91" s="61"/>
      <c r="J91" s="43"/>
      <c r="K91" s="70"/>
      <c r="L91" s="43"/>
      <c r="M91" s="43"/>
      <c r="N91" s="43"/>
      <c r="O91" s="43"/>
      <c r="P91" s="43"/>
      <c r="Q91" s="43"/>
      <c r="R91" s="43"/>
      <c r="S91" s="43"/>
      <c r="T91" s="43"/>
      <c r="U91" s="43"/>
      <c r="V91" s="43"/>
      <c r="W91" s="43"/>
      <c r="X91" s="43"/>
      <c r="Y91" s="43"/>
      <c r="Z91" s="43"/>
    </row>
    <row r="92" spans="1:27" ht="15.75" hidden="1" customHeight="1" x14ac:dyDescent="0.15">
      <c r="A92" s="25"/>
      <c r="B92" s="25"/>
      <c r="C92" s="43"/>
      <c r="D92" s="43"/>
      <c r="E92" s="43"/>
      <c r="F92" s="43"/>
      <c r="G92" s="43"/>
      <c r="H92" s="43"/>
      <c r="I92" s="61"/>
      <c r="J92" s="43"/>
      <c r="K92" s="70"/>
      <c r="L92" s="43"/>
      <c r="M92" s="43"/>
      <c r="N92" s="43"/>
      <c r="O92" s="43"/>
      <c r="P92" s="43"/>
      <c r="Q92" s="43"/>
      <c r="R92" s="43"/>
      <c r="S92" s="43"/>
      <c r="T92" s="43"/>
      <c r="U92" s="43"/>
      <c r="V92" s="43"/>
      <c r="W92" s="43"/>
      <c r="X92" s="43"/>
      <c r="Y92" s="43"/>
      <c r="Z92" s="43"/>
    </row>
    <row r="93" spans="1:27" ht="15.75" hidden="1" customHeight="1" x14ac:dyDescent="0.15">
      <c r="A93" s="25"/>
      <c r="B93" s="25"/>
      <c r="C93" s="43"/>
      <c r="D93" s="43"/>
      <c r="E93" s="43"/>
      <c r="F93" s="43"/>
      <c r="G93" s="43"/>
      <c r="H93" s="43"/>
      <c r="I93" s="61"/>
      <c r="J93" s="43"/>
      <c r="K93" s="70"/>
      <c r="L93" s="43"/>
      <c r="M93" s="43"/>
      <c r="N93" s="43"/>
      <c r="O93" s="43"/>
      <c r="P93" s="43"/>
      <c r="Q93" s="43"/>
      <c r="R93" s="43"/>
      <c r="S93" s="43"/>
      <c r="T93" s="43"/>
      <c r="U93" s="43"/>
      <c r="V93" s="43"/>
      <c r="W93" s="43"/>
      <c r="X93" s="43"/>
      <c r="Y93" s="43"/>
      <c r="Z93" s="43"/>
    </row>
    <row r="94" spans="1:27" ht="15.75" hidden="1" customHeight="1" x14ac:dyDescent="0.15">
      <c r="A94" s="25"/>
      <c r="B94" s="25"/>
      <c r="C94" s="43"/>
      <c r="D94" s="43"/>
      <c r="E94" s="43"/>
      <c r="F94" s="43"/>
      <c r="G94" s="43"/>
      <c r="H94" s="43"/>
      <c r="I94" s="61"/>
      <c r="J94" s="43"/>
      <c r="K94" s="70"/>
      <c r="L94" s="43"/>
      <c r="M94" s="43"/>
      <c r="N94" s="43"/>
      <c r="O94" s="43"/>
      <c r="P94" s="43"/>
      <c r="Q94" s="43"/>
      <c r="R94" s="43"/>
      <c r="S94" s="43"/>
      <c r="T94" s="43"/>
      <c r="U94" s="43"/>
      <c r="V94" s="43"/>
      <c r="W94" s="43"/>
      <c r="X94" s="43"/>
      <c r="Y94" s="43"/>
      <c r="Z94" s="43"/>
    </row>
    <row r="95" spans="1:27" ht="15.75" hidden="1" customHeight="1" x14ac:dyDescent="0.15">
      <c r="A95" s="25"/>
      <c r="B95" s="25"/>
      <c r="C95" s="43"/>
      <c r="D95" s="43"/>
      <c r="E95" s="43"/>
      <c r="F95" s="43"/>
      <c r="G95" s="43"/>
      <c r="H95" s="43"/>
      <c r="I95" s="61"/>
      <c r="J95" s="43"/>
      <c r="K95" s="70"/>
      <c r="L95" s="43"/>
      <c r="M95" s="43"/>
      <c r="N95" s="43"/>
      <c r="O95" s="43"/>
      <c r="P95" s="43"/>
      <c r="Q95" s="43"/>
      <c r="R95" s="43"/>
      <c r="S95" s="43"/>
      <c r="T95" s="43"/>
      <c r="U95" s="43"/>
      <c r="V95" s="43"/>
      <c r="W95" s="43"/>
      <c r="X95" s="43"/>
      <c r="Y95" s="43"/>
      <c r="Z95" s="43"/>
    </row>
    <row r="96" spans="1:27" ht="15.75" hidden="1" customHeight="1" x14ac:dyDescent="0.15">
      <c r="A96" s="25"/>
      <c r="B96" s="25"/>
      <c r="C96" s="43"/>
      <c r="D96" s="43"/>
      <c r="E96" s="43"/>
      <c r="F96" s="43"/>
      <c r="G96" s="43"/>
      <c r="H96" s="43"/>
      <c r="I96" s="61"/>
      <c r="J96" s="43"/>
      <c r="K96" s="70"/>
      <c r="L96" s="43"/>
      <c r="M96" s="43"/>
      <c r="N96" s="43"/>
      <c r="O96" s="43"/>
      <c r="P96" s="43"/>
      <c r="Q96" s="43"/>
      <c r="R96" s="43"/>
      <c r="S96" s="43"/>
      <c r="T96" s="43"/>
      <c r="U96" s="43"/>
      <c r="V96" s="43"/>
      <c r="W96" s="43"/>
      <c r="X96" s="43"/>
      <c r="Y96" s="43"/>
      <c r="Z96" s="43"/>
    </row>
    <row r="97" spans="1:26" ht="15.75" hidden="1" customHeight="1" x14ac:dyDescent="0.15">
      <c r="A97" s="25"/>
      <c r="B97" s="25"/>
      <c r="C97" s="43"/>
      <c r="D97" s="43"/>
      <c r="E97" s="43"/>
      <c r="F97" s="43"/>
      <c r="G97" s="43"/>
      <c r="H97" s="43"/>
      <c r="I97" s="61"/>
      <c r="J97" s="43"/>
      <c r="K97" s="70"/>
      <c r="L97" s="43"/>
      <c r="M97" s="43"/>
      <c r="N97" s="43"/>
      <c r="O97" s="43"/>
      <c r="P97" s="43"/>
      <c r="Q97" s="43"/>
      <c r="R97" s="43"/>
      <c r="S97" s="43"/>
      <c r="T97" s="43"/>
      <c r="U97" s="43"/>
      <c r="V97" s="43"/>
      <c r="W97" s="43"/>
      <c r="X97" s="43"/>
      <c r="Y97" s="43"/>
      <c r="Z97" s="43"/>
    </row>
    <row r="98" spans="1:26" ht="15.75" hidden="1" customHeight="1" x14ac:dyDescent="0.15">
      <c r="A98" s="25"/>
      <c r="B98" s="25"/>
      <c r="C98" s="43"/>
      <c r="D98" s="43"/>
      <c r="E98" s="43"/>
      <c r="F98" s="43"/>
      <c r="G98" s="43"/>
      <c r="H98" s="43"/>
      <c r="I98" s="61"/>
      <c r="J98" s="43"/>
      <c r="K98" s="70"/>
      <c r="L98" s="43"/>
      <c r="M98" s="43"/>
      <c r="N98" s="43"/>
      <c r="O98" s="43"/>
      <c r="P98" s="43"/>
      <c r="Q98" s="43"/>
      <c r="R98" s="43"/>
      <c r="S98" s="43"/>
      <c r="T98" s="43"/>
      <c r="U98" s="43"/>
      <c r="V98" s="43"/>
      <c r="W98" s="43"/>
      <c r="X98" s="43"/>
      <c r="Y98" s="43"/>
      <c r="Z98" s="43"/>
    </row>
    <row r="99" spans="1:26" ht="15.75" hidden="1" customHeight="1" x14ac:dyDescent="0.15">
      <c r="A99" s="25"/>
      <c r="B99" s="25"/>
      <c r="C99" s="43"/>
      <c r="D99" s="43"/>
      <c r="E99" s="43"/>
      <c r="F99" s="43"/>
      <c r="G99" s="43"/>
      <c r="H99" s="43"/>
      <c r="I99" s="61"/>
      <c r="J99" s="43"/>
      <c r="K99" s="70"/>
      <c r="L99" s="43"/>
      <c r="M99" s="43"/>
      <c r="N99" s="43"/>
      <c r="O99" s="43"/>
      <c r="P99" s="43"/>
      <c r="Q99" s="43"/>
      <c r="R99" s="43"/>
      <c r="S99" s="43"/>
      <c r="T99" s="43"/>
      <c r="U99" s="43"/>
      <c r="V99" s="43"/>
      <c r="W99" s="43"/>
      <c r="X99" s="43"/>
      <c r="Y99" s="43"/>
      <c r="Z99" s="43"/>
    </row>
    <row r="100" spans="1:26" ht="15.75" hidden="1" customHeight="1" x14ac:dyDescent="0.15">
      <c r="A100" s="25"/>
      <c r="B100" s="25"/>
      <c r="C100" s="43"/>
      <c r="D100" s="43"/>
      <c r="E100" s="43"/>
      <c r="F100" s="43"/>
      <c r="G100" s="43"/>
      <c r="H100" s="43"/>
      <c r="I100" s="61"/>
      <c r="J100" s="43"/>
      <c r="K100" s="70"/>
      <c r="L100" s="43"/>
      <c r="M100" s="43"/>
      <c r="N100" s="43"/>
      <c r="O100" s="43"/>
      <c r="P100" s="43"/>
      <c r="Q100" s="43"/>
      <c r="R100" s="43"/>
      <c r="S100" s="43"/>
      <c r="T100" s="43"/>
      <c r="U100" s="43"/>
      <c r="V100" s="43"/>
      <c r="W100" s="43"/>
      <c r="X100" s="43"/>
      <c r="Y100" s="43"/>
      <c r="Z100" s="43"/>
    </row>
    <row r="101" spans="1:26" ht="15.75" hidden="1" customHeight="1" x14ac:dyDescent="0.15">
      <c r="A101" s="25"/>
      <c r="B101" s="25"/>
      <c r="C101" s="43"/>
      <c r="D101" s="43"/>
      <c r="E101" s="43"/>
      <c r="F101" s="43"/>
      <c r="G101" s="43"/>
      <c r="H101" s="43"/>
      <c r="I101" s="61"/>
      <c r="J101" s="43"/>
      <c r="K101" s="70"/>
      <c r="L101" s="43"/>
      <c r="M101" s="43"/>
      <c r="N101" s="43"/>
      <c r="O101" s="43"/>
      <c r="P101" s="43"/>
      <c r="Q101" s="43"/>
      <c r="R101" s="43"/>
      <c r="S101" s="43"/>
      <c r="T101" s="43"/>
      <c r="U101" s="43"/>
      <c r="V101" s="43"/>
      <c r="W101" s="43"/>
      <c r="X101" s="43"/>
      <c r="Y101" s="43"/>
      <c r="Z101" s="43"/>
    </row>
    <row r="102" spans="1:26" ht="15.75" hidden="1" customHeight="1" x14ac:dyDescent="0.15">
      <c r="A102" s="25"/>
      <c r="B102" s="25"/>
      <c r="C102" s="43"/>
      <c r="D102" s="43"/>
      <c r="E102" s="43"/>
      <c r="F102" s="43"/>
      <c r="G102" s="43"/>
      <c r="H102" s="43"/>
      <c r="I102" s="61"/>
      <c r="J102" s="43"/>
      <c r="K102" s="70"/>
      <c r="L102" s="43"/>
      <c r="M102" s="43"/>
      <c r="N102" s="43"/>
      <c r="O102" s="43"/>
      <c r="P102" s="43"/>
      <c r="Q102" s="43"/>
      <c r="R102" s="43"/>
      <c r="S102" s="43"/>
      <c r="T102" s="43"/>
      <c r="U102" s="43"/>
      <c r="V102" s="43"/>
      <c r="W102" s="43"/>
      <c r="X102" s="43"/>
      <c r="Y102" s="43"/>
      <c r="Z102" s="43"/>
    </row>
    <row r="103" spans="1:26" ht="15.75" hidden="1" customHeight="1" x14ac:dyDescent="0.15">
      <c r="A103" s="25"/>
      <c r="B103" s="25"/>
      <c r="C103" s="43"/>
      <c r="D103" s="43"/>
      <c r="E103" s="43"/>
      <c r="F103" s="43"/>
      <c r="G103" s="43"/>
      <c r="H103" s="43"/>
      <c r="I103" s="61"/>
      <c r="J103" s="43"/>
      <c r="K103" s="70"/>
      <c r="L103" s="43"/>
      <c r="M103" s="43"/>
      <c r="N103" s="43"/>
      <c r="O103" s="43"/>
      <c r="P103" s="43"/>
      <c r="Q103" s="43"/>
      <c r="R103" s="43"/>
      <c r="S103" s="43"/>
      <c r="T103" s="43"/>
      <c r="U103" s="43"/>
      <c r="V103" s="43"/>
      <c r="W103" s="43"/>
      <c r="X103" s="43"/>
      <c r="Y103" s="43"/>
      <c r="Z103" s="43"/>
    </row>
    <row r="104" spans="1:26" ht="15.75" hidden="1" customHeight="1" x14ac:dyDescent="0.15">
      <c r="A104" s="25"/>
      <c r="B104" s="25"/>
      <c r="C104" s="43"/>
      <c r="D104" s="43"/>
      <c r="E104" s="43"/>
      <c r="F104" s="43"/>
      <c r="G104" s="43"/>
      <c r="H104" s="43"/>
      <c r="I104" s="61"/>
      <c r="J104" s="43"/>
      <c r="K104" s="70"/>
      <c r="L104" s="43"/>
      <c r="M104" s="43"/>
      <c r="N104" s="43"/>
      <c r="O104" s="43"/>
      <c r="P104" s="43"/>
      <c r="Q104" s="43"/>
      <c r="R104" s="43"/>
      <c r="S104" s="43"/>
      <c r="T104" s="43"/>
      <c r="U104" s="43"/>
      <c r="V104" s="43"/>
      <c r="W104" s="43"/>
      <c r="X104" s="43"/>
      <c r="Y104" s="43"/>
      <c r="Z104" s="43"/>
    </row>
    <row r="105" spans="1:26" ht="15.75" hidden="1" customHeight="1" x14ac:dyDescent="0.15">
      <c r="A105" s="25"/>
      <c r="B105" s="25"/>
      <c r="C105" s="43"/>
      <c r="D105" s="43"/>
      <c r="E105" s="43"/>
      <c r="F105" s="43"/>
      <c r="G105" s="43"/>
      <c r="H105" s="43"/>
      <c r="I105" s="61"/>
      <c r="J105" s="43"/>
      <c r="K105" s="70"/>
      <c r="L105" s="43"/>
      <c r="M105" s="43"/>
      <c r="N105" s="43"/>
      <c r="O105" s="43"/>
      <c r="P105" s="43"/>
      <c r="Q105" s="43"/>
      <c r="R105" s="43"/>
      <c r="S105" s="43"/>
      <c r="T105" s="43"/>
      <c r="U105" s="43"/>
      <c r="V105" s="43"/>
      <c r="W105" s="43"/>
      <c r="X105" s="43"/>
      <c r="Y105" s="43"/>
      <c r="Z105" s="43"/>
    </row>
    <row r="106" spans="1:26" ht="15.75" hidden="1" customHeight="1" x14ac:dyDescent="0.15">
      <c r="A106" s="25"/>
      <c r="B106" s="25"/>
      <c r="C106" s="43"/>
      <c r="D106" s="43"/>
      <c r="E106" s="43"/>
      <c r="F106" s="43"/>
      <c r="G106" s="43"/>
      <c r="H106" s="43"/>
      <c r="I106" s="61"/>
      <c r="J106" s="43"/>
      <c r="K106" s="70"/>
      <c r="L106" s="43"/>
      <c r="M106" s="43"/>
      <c r="N106" s="43"/>
      <c r="O106" s="43"/>
      <c r="P106" s="43"/>
      <c r="Q106" s="43"/>
      <c r="R106" s="43"/>
      <c r="S106" s="43"/>
      <c r="T106" s="43"/>
      <c r="U106" s="43"/>
      <c r="V106" s="43"/>
      <c r="W106" s="43"/>
      <c r="X106" s="43"/>
      <c r="Y106" s="43"/>
      <c r="Z106" s="43"/>
    </row>
    <row r="107" spans="1:26" ht="15.75" hidden="1" customHeight="1" x14ac:dyDescent="0.15">
      <c r="A107" s="25"/>
      <c r="B107" s="25"/>
      <c r="C107" s="43"/>
      <c r="D107" s="43"/>
      <c r="E107" s="43"/>
      <c r="F107" s="43"/>
      <c r="G107" s="43"/>
      <c r="H107" s="43"/>
      <c r="I107" s="61"/>
      <c r="J107" s="43"/>
      <c r="K107" s="70"/>
      <c r="L107" s="43"/>
      <c r="M107" s="43"/>
      <c r="N107" s="43"/>
      <c r="O107" s="43"/>
      <c r="P107" s="43"/>
      <c r="Q107" s="43"/>
      <c r="R107" s="43"/>
      <c r="S107" s="43"/>
      <c r="T107" s="43"/>
      <c r="U107" s="43"/>
      <c r="V107" s="43"/>
      <c r="W107" s="43"/>
      <c r="X107" s="43"/>
      <c r="Y107" s="43"/>
      <c r="Z107" s="43"/>
    </row>
    <row r="108" spans="1:26" ht="20.100000000000001" customHeight="1" x14ac:dyDescent="0.15">
      <c r="A108" s="25"/>
      <c r="B108" s="25"/>
      <c r="C108" s="43"/>
      <c r="D108" s="43"/>
      <c r="E108" s="43"/>
      <c r="F108" s="43"/>
      <c r="G108" s="43"/>
      <c r="H108" s="43"/>
      <c r="I108" s="61"/>
      <c r="J108" s="43"/>
      <c r="K108" s="70"/>
      <c r="L108" s="43"/>
      <c r="M108" s="43"/>
      <c r="N108" s="43"/>
      <c r="O108" s="43"/>
      <c r="P108" s="43"/>
      <c r="Q108" s="43"/>
      <c r="R108" s="43"/>
      <c r="S108" s="43"/>
      <c r="T108" s="43"/>
      <c r="U108" s="43"/>
      <c r="V108" s="43"/>
      <c r="W108" s="43"/>
      <c r="X108" s="43"/>
      <c r="Y108" s="43"/>
      <c r="Z108" s="43"/>
    </row>
    <row r="109" spans="1:26" ht="20.100000000000001" customHeight="1" x14ac:dyDescent="0.15">
      <c r="A109" s="25"/>
      <c r="B109" s="25"/>
      <c r="C109" s="252" t="s">
        <v>41</v>
      </c>
      <c r="D109" s="253"/>
      <c r="E109" s="253"/>
      <c r="F109" s="253"/>
      <c r="G109" s="253"/>
      <c r="H109" s="254"/>
      <c r="Q109" s="71"/>
    </row>
    <row r="110" spans="1:26" ht="15" customHeight="1" x14ac:dyDescent="0.15">
      <c r="A110" s="25"/>
      <c r="B110" s="25"/>
      <c r="C110" s="72"/>
      <c r="D110" s="73"/>
      <c r="E110" s="73"/>
      <c r="F110" s="73"/>
      <c r="G110" s="73"/>
      <c r="H110" s="73"/>
      <c r="I110" s="74"/>
      <c r="J110" s="39"/>
      <c r="K110" s="74"/>
      <c r="L110" s="39"/>
      <c r="M110" s="39"/>
      <c r="N110" s="39"/>
      <c r="O110" s="39"/>
      <c r="P110" s="39"/>
      <c r="Q110" s="75"/>
      <c r="R110" s="39"/>
      <c r="S110" s="39"/>
      <c r="T110" s="39"/>
      <c r="U110" s="39"/>
      <c r="V110" s="39"/>
      <c r="W110" s="39"/>
      <c r="X110" s="39"/>
      <c r="Y110" s="39"/>
      <c r="Z110" s="40"/>
    </row>
    <row r="111" spans="1:26" ht="30" customHeight="1" x14ac:dyDescent="0.15">
      <c r="A111" s="25"/>
      <c r="B111" s="25"/>
      <c r="C111" s="72"/>
      <c r="D111" s="313" t="s">
        <v>344</v>
      </c>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46"/>
    </row>
    <row r="112" spans="1:26" ht="20.100000000000001" customHeight="1" x14ac:dyDescent="0.15">
      <c r="A112" s="25"/>
      <c r="B112" s="25"/>
      <c r="C112" s="41"/>
      <c r="D112" s="42">
        <v>1</v>
      </c>
      <c r="E112" s="1" t="s">
        <v>42</v>
      </c>
      <c r="I112" s="282"/>
      <c r="J112" s="282"/>
      <c r="K112" s="282"/>
      <c r="L112" s="282"/>
      <c r="M112" s="282"/>
      <c r="N112" s="282"/>
      <c r="O112" s="282"/>
      <c r="P112" s="282"/>
      <c r="Q112" s="314"/>
      <c r="R112" s="282"/>
      <c r="S112" s="282"/>
      <c r="T112" s="282"/>
      <c r="U112" s="282"/>
      <c r="V112" s="282"/>
      <c r="W112" s="282"/>
      <c r="X112" s="282"/>
      <c r="Y112" s="282"/>
      <c r="Z112" s="46"/>
    </row>
    <row r="113" spans="1:26" ht="20.100000000000001" customHeight="1" x14ac:dyDescent="0.15">
      <c r="A113" s="25"/>
      <c r="B113" s="25"/>
      <c r="C113" s="41"/>
      <c r="D113" s="42"/>
      <c r="E113" s="43"/>
      <c r="F113" s="43"/>
      <c r="G113" s="43"/>
      <c r="H113" s="43"/>
      <c r="I113" s="51"/>
      <c r="J113" s="47" t="s">
        <v>43</v>
      </c>
      <c r="K113" s="76"/>
      <c r="L113" s="45"/>
      <c r="M113" s="45"/>
      <c r="N113" s="45"/>
      <c r="O113" s="45"/>
      <c r="P113" s="45"/>
      <c r="Q113" s="77"/>
      <c r="R113" s="45"/>
      <c r="S113" s="45"/>
      <c r="T113" s="45"/>
      <c r="U113" s="45"/>
      <c r="V113" s="45"/>
      <c r="W113" s="45"/>
      <c r="X113" s="45"/>
      <c r="Y113" s="45"/>
      <c r="Z113" s="46"/>
    </row>
    <row r="114" spans="1:26" ht="20.100000000000001" customHeight="1" x14ac:dyDescent="0.15">
      <c r="A114" s="25">
        <f>IF(AND(TRIM($I114)&lt;&gt;"", NOT(OR(IFERROR(SEARCH(" ",$I114),0)&gt;0, IFERROR(SEARCH("　",$I114),0)&gt;0))), 1001, 0)</f>
        <v>0</v>
      </c>
      <c r="B114" s="25"/>
      <c r="C114" s="41"/>
      <c r="D114" s="42">
        <f>D112+1</f>
        <v>2</v>
      </c>
      <c r="E114" s="1" t="s">
        <v>44</v>
      </c>
      <c r="I114" s="282"/>
      <c r="J114" s="282"/>
      <c r="K114" s="282"/>
      <c r="L114" s="282"/>
      <c r="M114" s="282"/>
      <c r="N114" s="282"/>
      <c r="O114" s="282"/>
      <c r="P114" s="282"/>
      <c r="Q114" s="282"/>
      <c r="R114" s="282"/>
      <c r="S114" s="282"/>
      <c r="T114" s="282"/>
      <c r="U114" s="282"/>
      <c r="V114" s="282"/>
      <c r="W114" s="282"/>
      <c r="X114" s="282"/>
      <c r="Y114" s="282"/>
      <c r="Z114" s="46"/>
    </row>
    <row r="115" spans="1:26" ht="20.100000000000001" customHeight="1" x14ac:dyDescent="0.15">
      <c r="A115" s="25"/>
      <c r="B115" s="25"/>
      <c r="C115" s="41"/>
      <c r="D115" s="42"/>
      <c r="E115" s="43"/>
      <c r="F115" s="43"/>
      <c r="G115" s="43"/>
      <c r="H115" s="43"/>
      <c r="I115" s="51" t="s">
        <v>22</v>
      </c>
      <c r="J115" s="47" t="s">
        <v>23</v>
      </c>
      <c r="K115" s="47"/>
      <c r="L115" s="47"/>
      <c r="M115" s="47"/>
      <c r="N115" s="47"/>
      <c r="O115" s="47"/>
      <c r="P115" s="47"/>
      <c r="Q115" s="47"/>
      <c r="R115" s="47"/>
      <c r="S115" s="47"/>
      <c r="T115" s="47"/>
      <c r="U115" s="47"/>
      <c r="V115" s="47"/>
      <c r="W115" s="47"/>
      <c r="X115" s="47"/>
      <c r="Y115" s="47"/>
      <c r="Z115" s="46"/>
    </row>
    <row r="116" spans="1:26" ht="20.100000000000001" customHeight="1" x14ac:dyDescent="0.15">
      <c r="A116" s="25">
        <f>IF(AND(TRIM($I116)&lt;&gt;"", NOT(OR(IFERROR(SEARCH(" ",$I116),0)&gt;0, IFERROR(SEARCH("　",$I116),0)&gt;0))), 1001, 0)</f>
        <v>0</v>
      </c>
      <c r="B116" s="25"/>
      <c r="C116" s="41"/>
      <c r="D116" s="42">
        <f>D114+1</f>
        <v>3</v>
      </c>
      <c r="E116" s="1" t="s">
        <v>45</v>
      </c>
      <c r="I116" s="282"/>
      <c r="J116" s="282"/>
      <c r="K116" s="282"/>
      <c r="L116" s="282"/>
      <c r="M116" s="282"/>
      <c r="N116" s="282"/>
      <c r="O116" s="282"/>
      <c r="P116" s="282"/>
      <c r="Q116" s="282"/>
      <c r="R116" s="282"/>
      <c r="S116" s="282"/>
      <c r="T116" s="282"/>
      <c r="U116" s="282"/>
      <c r="V116" s="282"/>
      <c r="W116" s="282"/>
      <c r="X116" s="282"/>
      <c r="Y116" s="282"/>
      <c r="Z116" s="46"/>
    </row>
    <row r="117" spans="1:26" ht="20.100000000000001" customHeight="1" x14ac:dyDescent="0.15">
      <c r="A117" s="25"/>
      <c r="B117" s="25"/>
      <c r="C117" s="41"/>
      <c r="D117" s="43"/>
      <c r="E117" s="43"/>
      <c r="F117" s="43"/>
      <c r="G117" s="43"/>
      <c r="H117" s="43"/>
      <c r="I117" s="51" t="s">
        <v>22</v>
      </c>
      <c r="J117" s="47" t="s">
        <v>25</v>
      </c>
      <c r="K117" s="47"/>
      <c r="L117" s="47"/>
      <c r="M117" s="47"/>
      <c r="N117" s="47"/>
      <c r="O117" s="47"/>
      <c r="P117" s="47"/>
      <c r="Q117" s="47"/>
      <c r="R117" s="47"/>
      <c r="S117" s="47"/>
      <c r="T117" s="47"/>
      <c r="U117" s="47"/>
      <c r="V117" s="47"/>
      <c r="W117" s="47"/>
      <c r="X117" s="47"/>
      <c r="Y117" s="47"/>
      <c r="Z117" s="46"/>
    </row>
    <row r="118" spans="1:26" ht="20.100000000000001" customHeight="1" x14ac:dyDescent="0.15">
      <c r="A118" s="25"/>
      <c r="B118" s="25"/>
      <c r="C118" s="41"/>
      <c r="D118" s="42">
        <f>D116+1</f>
        <v>4</v>
      </c>
      <c r="E118" s="1" t="s">
        <v>12</v>
      </c>
      <c r="I118" s="278"/>
      <c r="J118" s="279"/>
      <c r="K118" s="279"/>
      <c r="L118" s="279"/>
      <c r="M118" s="279"/>
      <c r="N118" s="43"/>
      <c r="O118" s="43"/>
      <c r="P118" s="43"/>
      <c r="Q118" s="43"/>
      <c r="R118" s="43"/>
      <c r="S118" s="43"/>
      <c r="T118" s="43"/>
      <c r="U118" s="43"/>
      <c r="V118" s="43"/>
      <c r="W118" s="43"/>
      <c r="X118" s="43"/>
      <c r="Y118" s="43"/>
      <c r="Z118" s="46"/>
    </row>
    <row r="119" spans="1:26" ht="20.100000000000001" customHeight="1" x14ac:dyDescent="0.15">
      <c r="A119" s="25"/>
      <c r="B119" s="25"/>
      <c r="C119" s="41"/>
      <c r="D119" s="42"/>
      <c r="E119" s="43"/>
      <c r="F119" s="43"/>
      <c r="G119" s="43"/>
      <c r="H119" s="43"/>
      <c r="I119" s="44"/>
      <c r="J119" s="47" t="s">
        <v>353</v>
      </c>
      <c r="K119" s="45"/>
      <c r="L119" s="45"/>
      <c r="M119" s="45"/>
      <c r="N119" s="45"/>
      <c r="O119" s="45"/>
      <c r="P119" s="45"/>
      <c r="Q119" s="45"/>
      <c r="R119" s="45"/>
      <c r="S119" s="45"/>
      <c r="T119" s="45"/>
      <c r="U119" s="45"/>
      <c r="V119" s="45"/>
      <c r="W119" s="45"/>
      <c r="X119" s="45"/>
      <c r="Y119" s="45"/>
      <c r="Z119" s="46"/>
    </row>
    <row r="120" spans="1:26" ht="20.100000000000001" customHeight="1" x14ac:dyDescent="0.15">
      <c r="A120" s="25">
        <f>IF(AND(TRIM($I120)&lt;&gt;"", AND(OR(ISERROR(FIND("@"&amp;LEFT($I120,3)&amp;"@", 都道府県3))=FALSE, ISERROR(FIND("@"&amp;LEFT($I120,4)&amp;"@",都道府県4))=FALSE))=FALSE), 1001, 0)</f>
        <v>0</v>
      </c>
      <c r="B120" s="25"/>
      <c r="C120" s="41"/>
      <c r="D120" s="42">
        <f>D118+1</f>
        <v>5</v>
      </c>
      <c r="E120" s="1" t="s">
        <v>13</v>
      </c>
      <c r="I120" s="280"/>
      <c r="J120" s="280"/>
      <c r="K120" s="280"/>
      <c r="L120" s="280"/>
      <c r="M120" s="280"/>
      <c r="N120" s="280"/>
      <c r="O120" s="280"/>
      <c r="P120" s="280"/>
      <c r="Q120" s="281"/>
      <c r="R120" s="280"/>
      <c r="S120" s="280"/>
      <c r="T120" s="280"/>
      <c r="U120" s="280"/>
      <c r="V120" s="280"/>
      <c r="W120" s="280"/>
      <c r="X120" s="280"/>
      <c r="Y120" s="280"/>
      <c r="Z120" s="46"/>
    </row>
    <row r="121" spans="1:26" ht="20.100000000000001" customHeight="1" x14ac:dyDescent="0.15">
      <c r="A121" s="25"/>
      <c r="B121" s="25"/>
      <c r="C121" s="41"/>
      <c r="D121" s="42"/>
      <c r="E121" s="43"/>
      <c r="F121" s="43"/>
      <c r="G121" s="43"/>
      <c r="H121" s="43"/>
      <c r="I121" s="44"/>
      <c r="J121" s="47" t="s">
        <v>46</v>
      </c>
      <c r="K121" s="45"/>
      <c r="L121" s="45"/>
      <c r="M121" s="45"/>
      <c r="N121" s="45"/>
      <c r="O121" s="45"/>
      <c r="P121" s="45"/>
      <c r="Q121" s="45"/>
      <c r="R121" s="45"/>
      <c r="S121" s="45"/>
      <c r="T121" s="45"/>
      <c r="U121" s="45"/>
      <c r="V121" s="45"/>
      <c r="W121" s="45"/>
      <c r="X121" s="45"/>
      <c r="Y121" s="45"/>
      <c r="Z121" s="46"/>
    </row>
    <row r="122" spans="1:26" ht="20.100000000000001" customHeight="1" x14ac:dyDescent="0.15">
      <c r="A122" s="25">
        <f>IF(AND(TRIM($I122)&lt;&gt;"", NOT(AND(ISNUMBER(VALUE(SUBSTITUTE($I122,"-",""))), IFERROR(SEARCH("-",$I122),0)&gt;0))), 1001, 0)</f>
        <v>0</v>
      </c>
      <c r="B122" s="25"/>
      <c r="C122" s="41"/>
      <c r="D122" s="42">
        <f>D120+1</f>
        <v>6</v>
      </c>
      <c r="E122" s="1" t="s">
        <v>26</v>
      </c>
      <c r="I122" s="282"/>
      <c r="J122" s="282"/>
      <c r="K122" s="282"/>
      <c r="L122" s="282"/>
      <c r="M122" s="282"/>
      <c r="O122" s="52" t="s">
        <v>27</v>
      </c>
      <c r="P122" s="16"/>
      <c r="Q122" s="1" t="s">
        <v>28</v>
      </c>
      <c r="Y122" s="45"/>
      <c r="Z122" s="46"/>
    </row>
    <row r="123" spans="1:26" ht="20.100000000000001" customHeight="1" x14ac:dyDescent="0.15">
      <c r="A123" s="25"/>
      <c r="B123" s="25"/>
      <c r="C123" s="48"/>
      <c r="D123" s="43"/>
      <c r="E123" s="43"/>
      <c r="F123" s="43"/>
      <c r="G123" s="43"/>
      <c r="H123" s="43"/>
      <c r="I123" s="44"/>
      <c r="J123" s="47" t="s">
        <v>47</v>
      </c>
      <c r="K123" s="45"/>
      <c r="L123" s="45"/>
      <c r="M123" s="45"/>
      <c r="N123" s="45"/>
      <c r="O123" s="45"/>
      <c r="P123" s="45"/>
      <c r="Q123" s="45"/>
      <c r="R123" s="45"/>
      <c r="S123" s="45"/>
      <c r="T123" s="45"/>
      <c r="U123" s="45"/>
      <c r="V123" s="45"/>
      <c r="W123" s="45"/>
      <c r="X123" s="45"/>
      <c r="Y123" s="45"/>
      <c r="Z123" s="46"/>
    </row>
    <row r="124" spans="1:26" ht="20.100000000000001" customHeight="1" x14ac:dyDescent="0.15">
      <c r="A124" s="25">
        <f>IF(AND(TRIM($I124)&lt;&gt;"", NOT(AND(ISNUMBER(VALUE(SUBSTITUTE($I124,"-",""))), IFERROR(SEARCH("-",$I124),0)&gt;0))), 1001, 0)</f>
        <v>0</v>
      </c>
      <c r="B124" s="25"/>
      <c r="C124" s="41"/>
      <c r="D124" s="42">
        <f>D122+1</f>
        <v>7</v>
      </c>
      <c r="E124" s="1" t="s">
        <v>30</v>
      </c>
      <c r="I124" s="282"/>
      <c r="J124" s="282"/>
      <c r="K124" s="282"/>
      <c r="L124" s="282"/>
      <c r="M124" s="282"/>
      <c r="N124" s="45"/>
      <c r="O124" s="45"/>
      <c r="P124" s="45"/>
      <c r="Q124" s="45"/>
      <c r="R124" s="45"/>
      <c r="S124" s="45"/>
      <c r="T124" s="45"/>
      <c r="U124" s="45"/>
      <c r="V124" s="45"/>
      <c r="W124" s="45"/>
      <c r="X124" s="45"/>
      <c r="Y124" s="45"/>
      <c r="Z124" s="46"/>
    </row>
    <row r="125" spans="1:26" ht="20.100000000000001" customHeight="1" x14ac:dyDescent="0.15">
      <c r="A125" s="25"/>
      <c r="B125" s="25"/>
      <c r="C125" s="48"/>
      <c r="D125" s="43"/>
      <c r="E125" s="43"/>
      <c r="F125" s="43"/>
      <c r="G125" s="43"/>
      <c r="H125" s="43"/>
      <c r="I125" s="44"/>
      <c r="J125" s="47" t="s">
        <v>47</v>
      </c>
      <c r="K125" s="45"/>
      <c r="L125" s="45"/>
      <c r="M125" s="45"/>
      <c r="N125" s="45"/>
      <c r="O125" s="45"/>
      <c r="P125" s="45"/>
      <c r="Q125" s="45"/>
      <c r="R125" s="45"/>
      <c r="S125" s="45"/>
      <c r="T125" s="45"/>
      <c r="U125" s="45"/>
      <c r="V125" s="45"/>
      <c r="W125" s="45"/>
      <c r="X125" s="45"/>
      <c r="Y125" s="45"/>
      <c r="Z125" s="46"/>
    </row>
    <row r="126" spans="1:26" ht="20.100000000000001" customHeight="1" x14ac:dyDescent="0.15">
      <c r="A126" s="25">
        <f>IF(AND(TRIM($I126)&lt;&gt;"", NOT(IFERROR(SEARCH("@",$I126),0)&gt;0)), 1001, 0)</f>
        <v>0</v>
      </c>
      <c r="B126" s="25"/>
      <c r="C126" s="41"/>
      <c r="D126" s="42">
        <f>D124+1</f>
        <v>8</v>
      </c>
      <c r="E126" s="1" t="s">
        <v>31</v>
      </c>
      <c r="I126" s="282"/>
      <c r="J126" s="282"/>
      <c r="K126" s="282"/>
      <c r="L126" s="282"/>
      <c r="M126" s="282"/>
      <c r="N126" s="282"/>
      <c r="O126" s="282"/>
      <c r="P126" s="282"/>
      <c r="Q126" s="283"/>
      <c r="R126" s="282"/>
      <c r="S126" s="282"/>
      <c r="T126" s="282"/>
      <c r="U126" s="282"/>
      <c r="V126" s="282"/>
      <c r="W126" s="282"/>
      <c r="X126" s="282"/>
      <c r="Y126" s="282"/>
      <c r="Z126" s="46"/>
    </row>
    <row r="127" spans="1:26" ht="30" customHeight="1" x14ac:dyDescent="0.15">
      <c r="A127" s="25"/>
      <c r="B127" s="25"/>
      <c r="C127" s="48"/>
      <c r="D127" s="43"/>
      <c r="E127" s="43"/>
      <c r="F127" s="43"/>
      <c r="G127" s="43"/>
      <c r="H127" s="43"/>
      <c r="I127" s="44"/>
      <c r="J127" s="284" t="s">
        <v>358</v>
      </c>
      <c r="K127" s="285"/>
      <c r="L127" s="285"/>
      <c r="M127" s="285"/>
      <c r="N127" s="285"/>
      <c r="O127" s="285"/>
      <c r="P127" s="285"/>
      <c r="Q127" s="285"/>
      <c r="R127" s="285"/>
      <c r="S127" s="285"/>
      <c r="T127" s="285"/>
      <c r="U127" s="285"/>
      <c r="V127" s="285"/>
      <c r="W127" s="285"/>
      <c r="X127" s="285"/>
      <c r="Y127" s="285"/>
      <c r="Z127" s="46"/>
    </row>
    <row r="128" spans="1:26" ht="20.100000000000001" customHeight="1" x14ac:dyDescent="0.15">
      <c r="A128" s="25"/>
      <c r="B128" s="25"/>
      <c r="C128" s="56"/>
      <c r="D128" s="57"/>
      <c r="E128" s="57"/>
      <c r="F128" s="57"/>
      <c r="G128" s="57"/>
      <c r="H128" s="57"/>
      <c r="I128" s="59"/>
      <c r="J128" s="58"/>
      <c r="K128" s="59"/>
      <c r="L128" s="58"/>
      <c r="M128" s="58"/>
      <c r="N128" s="58"/>
      <c r="O128" s="58"/>
      <c r="P128" s="58"/>
      <c r="Q128" s="78"/>
      <c r="R128" s="58"/>
      <c r="S128" s="58"/>
      <c r="T128" s="58"/>
      <c r="U128" s="58"/>
      <c r="V128" s="58"/>
      <c r="W128" s="58"/>
      <c r="X128" s="58"/>
      <c r="Y128" s="58"/>
      <c r="Z128" s="60"/>
    </row>
    <row r="129" spans="1:26" ht="20.100000000000001" customHeight="1" x14ac:dyDescent="0.15">
      <c r="A129" s="25"/>
      <c r="B129" s="25"/>
      <c r="C129" s="43"/>
      <c r="D129" s="43"/>
      <c r="E129" s="43"/>
      <c r="F129" s="43"/>
      <c r="G129" s="43"/>
      <c r="H129" s="43"/>
      <c r="I129" s="62"/>
      <c r="J129" s="62"/>
      <c r="K129" s="62"/>
      <c r="L129" s="62"/>
      <c r="M129" s="62"/>
      <c r="N129" s="62"/>
      <c r="O129" s="62"/>
      <c r="P129" s="62"/>
      <c r="Q129" s="79"/>
      <c r="R129" s="62"/>
      <c r="S129" s="62"/>
      <c r="T129" s="62"/>
      <c r="U129" s="62"/>
      <c r="V129" s="62"/>
      <c r="W129" s="62"/>
      <c r="X129" s="62"/>
      <c r="Y129" s="62"/>
      <c r="Z129" s="43"/>
    </row>
    <row r="130" spans="1:26" ht="15.75" hidden="1" customHeight="1" x14ac:dyDescent="0.15">
      <c r="A130" s="25"/>
      <c r="B130" s="25"/>
      <c r="C130" s="43"/>
      <c r="D130" s="43"/>
      <c r="E130" s="43"/>
      <c r="F130" s="43"/>
      <c r="G130" s="43"/>
      <c r="H130" s="43"/>
      <c r="I130" s="62"/>
      <c r="J130" s="62"/>
      <c r="K130" s="62"/>
      <c r="L130" s="62"/>
      <c r="M130" s="62"/>
      <c r="N130" s="62"/>
      <c r="O130" s="62"/>
      <c r="P130" s="62"/>
      <c r="Q130" s="79"/>
      <c r="R130" s="62"/>
      <c r="S130" s="62"/>
      <c r="T130" s="62"/>
      <c r="U130" s="62"/>
      <c r="V130" s="62"/>
      <c r="W130" s="62"/>
      <c r="X130" s="62"/>
      <c r="Y130" s="62"/>
      <c r="Z130" s="43"/>
    </row>
    <row r="131" spans="1:26" ht="15.75" hidden="1" customHeight="1" x14ac:dyDescent="0.15">
      <c r="A131" s="25"/>
      <c r="B131" s="25"/>
      <c r="C131" s="43"/>
      <c r="D131" s="43"/>
      <c r="E131" s="43"/>
      <c r="F131" s="43"/>
      <c r="G131" s="43"/>
      <c r="H131" s="43"/>
      <c r="I131" s="62"/>
      <c r="J131" s="62"/>
      <c r="K131" s="62"/>
      <c r="L131" s="62"/>
      <c r="M131" s="62"/>
      <c r="N131" s="62"/>
      <c r="O131" s="62"/>
      <c r="P131" s="62"/>
      <c r="Q131" s="79"/>
      <c r="R131" s="62"/>
      <c r="S131" s="62"/>
      <c r="T131" s="62"/>
      <c r="U131" s="62"/>
      <c r="V131" s="62"/>
      <c r="W131" s="62"/>
      <c r="X131" s="62"/>
      <c r="Y131" s="62"/>
      <c r="Z131" s="43"/>
    </row>
    <row r="132" spans="1:26" ht="15.75" hidden="1" customHeight="1" x14ac:dyDescent="0.15">
      <c r="A132" s="25"/>
      <c r="B132" s="25"/>
      <c r="C132" s="43"/>
      <c r="D132" s="43"/>
      <c r="E132" s="43"/>
      <c r="F132" s="43"/>
      <c r="G132" s="43"/>
      <c r="H132" s="43"/>
      <c r="I132" s="62"/>
      <c r="J132" s="62"/>
      <c r="K132" s="62"/>
      <c r="L132" s="62"/>
      <c r="M132" s="62"/>
      <c r="N132" s="62"/>
      <c r="O132" s="62"/>
      <c r="P132" s="62"/>
      <c r="Q132" s="79"/>
      <c r="R132" s="62"/>
      <c r="S132" s="62"/>
      <c r="T132" s="62"/>
      <c r="U132" s="62"/>
      <c r="V132" s="62"/>
      <c r="W132" s="62"/>
      <c r="X132" s="62"/>
      <c r="Y132" s="62"/>
      <c r="Z132" s="43"/>
    </row>
    <row r="133" spans="1:26" ht="15.75" hidden="1" customHeight="1" x14ac:dyDescent="0.15">
      <c r="A133" s="25"/>
      <c r="B133" s="25"/>
      <c r="C133" s="43"/>
      <c r="D133" s="43"/>
      <c r="E133" s="43"/>
      <c r="F133" s="43"/>
      <c r="G133" s="43"/>
      <c r="H133" s="43"/>
      <c r="I133" s="62"/>
      <c r="J133" s="62"/>
      <c r="K133" s="62"/>
      <c r="L133" s="62"/>
      <c r="M133" s="62"/>
      <c r="N133" s="62"/>
      <c r="O133" s="62"/>
      <c r="P133" s="62"/>
      <c r="Q133" s="79"/>
      <c r="R133" s="62"/>
      <c r="S133" s="62"/>
      <c r="T133" s="62"/>
      <c r="U133" s="62"/>
      <c r="V133" s="62"/>
      <c r="W133" s="62"/>
      <c r="X133" s="62"/>
      <c r="Y133" s="62"/>
      <c r="Z133" s="43"/>
    </row>
    <row r="134" spans="1:26" ht="15.75" hidden="1" customHeight="1" x14ac:dyDescent="0.15">
      <c r="A134" s="25"/>
      <c r="B134" s="25"/>
      <c r="C134" s="43"/>
      <c r="D134" s="43"/>
      <c r="E134" s="43"/>
      <c r="F134" s="43"/>
      <c r="G134" s="43"/>
      <c r="H134" s="43"/>
      <c r="I134" s="62"/>
      <c r="J134" s="62"/>
      <c r="K134" s="62"/>
      <c r="L134" s="62"/>
      <c r="M134" s="62"/>
      <c r="N134" s="62"/>
      <c r="O134" s="62"/>
      <c r="P134" s="62"/>
      <c r="Q134" s="79"/>
      <c r="R134" s="62"/>
      <c r="S134" s="62"/>
      <c r="T134" s="62"/>
      <c r="U134" s="62"/>
      <c r="V134" s="62"/>
      <c r="W134" s="62"/>
      <c r="X134" s="62"/>
      <c r="Y134" s="62"/>
      <c r="Z134" s="43"/>
    </row>
    <row r="135" spans="1:26" ht="15.75" hidden="1" customHeight="1" x14ac:dyDescent="0.15">
      <c r="A135" s="25"/>
      <c r="B135" s="25"/>
      <c r="C135" s="43"/>
      <c r="D135" s="43"/>
      <c r="E135" s="43"/>
      <c r="F135" s="43"/>
      <c r="G135" s="43"/>
      <c r="H135" s="43"/>
      <c r="I135" s="62"/>
      <c r="J135" s="62"/>
      <c r="K135" s="62"/>
      <c r="L135" s="62"/>
      <c r="M135" s="62"/>
      <c r="N135" s="62"/>
      <c r="O135" s="62"/>
      <c r="P135" s="62"/>
      <c r="Q135" s="79"/>
      <c r="R135" s="62"/>
      <c r="S135" s="62"/>
      <c r="T135" s="62"/>
      <c r="U135" s="62"/>
      <c r="V135" s="62"/>
      <c r="W135" s="62"/>
      <c r="X135" s="62"/>
      <c r="Y135" s="62"/>
      <c r="Z135" s="43"/>
    </row>
    <row r="136" spans="1:26" ht="15.75" hidden="1" customHeight="1" x14ac:dyDescent="0.15">
      <c r="A136" s="25"/>
      <c r="B136" s="25"/>
      <c r="C136" s="43"/>
      <c r="D136" s="43"/>
      <c r="E136" s="43"/>
      <c r="F136" s="43"/>
      <c r="G136" s="43"/>
      <c r="H136" s="43"/>
      <c r="I136" s="62"/>
      <c r="J136" s="62"/>
      <c r="K136" s="62"/>
      <c r="L136" s="62"/>
      <c r="M136" s="62"/>
      <c r="N136" s="62"/>
      <c r="O136" s="62"/>
      <c r="P136" s="62"/>
      <c r="Q136" s="79"/>
      <c r="R136" s="62"/>
      <c r="S136" s="62"/>
      <c r="T136" s="62"/>
      <c r="U136" s="62"/>
      <c r="V136" s="62"/>
      <c r="W136" s="62"/>
      <c r="X136" s="62"/>
      <c r="Y136" s="62"/>
      <c r="Z136" s="43"/>
    </row>
    <row r="137" spans="1:26" ht="15.75" hidden="1" customHeight="1" x14ac:dyDescent="0.15">
      <c r="A137" s="25"/>
      <c r="B137" s="25"/>
      <c r="C137" s="43"/>
      <c r="D137" s="43"/>
      <c r="E137" s="43"/>
      <c r="F137" s="43"/>
      <c r="G137" s="43"/>
      <c r="H137" s="43"/>
      <c r="I137" s="62"/>
      <c r="J137" s="62"/>
      <c r="K137" s="62"/>
      <c r="L137" s="62"/>
      <c r="M137" s="62"/>
      <c r="N137" s="62"/>
      <c r="O137" s="62"/>
      <c r="P137" s="62"/>
      <c r="Q137" s="79"/>
      <c r="R137" s="62"/>
      <c r="S137" s="62"/>
      <c r="T137" s="62"/>
      <c r="U137" s="62"/>
      <c r="V137" s="62"/>
      <c r="W137" s="62"/>
      <c r="X137" s="62"/>
      <c r="Y137" s="62"/>
      <c r="Z137" s="43"/>
    </row>
    <row r="138" spans="1:26" ht="15.75" hidden="1" customHeight="1" x14ac:dyDescent="0.15">
      <c r="A138" s="25"/>
      <c r="B138" s="25"/>
      <c r="C138" s="43"/>
      <c r="D138" s="43"/>
      <c r="E138" s="43"/>
      <c r="F138" s="43"/>
      <c r="G138" s="43"/>
      <c r="H138" s="43"/>
      <c r="I138" s="62"/>
      <c r="J138" s="62"/>
      <c r="K138" s="62"/>
      <c r="L138" s="62"/>
      <c r="M138" s="62"/>
      <c r="N138" s="62"/>
      <c r="O138" s="62"/>
      <c r="P138" s="62"/>
      <c r="Q138" s="79"/>
      <c r="R138" s="62"/>
      <c r="S138" s="62"/>
      <c r="T138" s="62"/>
      <c r="U138" s="62"/>
      <c r="V138" s="62"/>
      <c r="W138" s="62"/>
      <c r="X138" s="62"/>
      <c r="Y138" s="62"/>
      <c r="Z138" s="43"/>
    </row>
    <row r="139" spans="1:26" ht="15.75" hidden="1" customHeight="1" x14ac:dyDescent="0.15">
      <c r="A139" s="25"/>
      <c r="B139" s="25"/>
      <c r="C139" s="43"/>
      <c r="D139" s="43"/>
      <c r="E139" s="43"/>
      <c r="F139" s="43"/>
      <c r="G139" s="43"/>
      <c r="H139" s="43"/>
      <c r="I139" s="62"/>
      <c r="J139" s="62"/>
      <c r="K139" s="62"/>
      <c r="L139" s="62"/>
      <c r="M139" s="62"/>
      <c r="N139" s="62"/>
      <c r="O139" s="62"/>
      <c r="P139" s="62"/>
      <c r="Q139" s="79"/>
      <c r="R139" s="62"/>
      <c r="S139" s="62"/>
      <c r="T139" s="62"/>
      <c r="U139" s="62"/>
      <c r="V139" s="62"/>
      <c r="W139" s="62"/>
      <c r="X139" s="62"/>
      <c r="Y139" s="62"/>
      <c r="Z139" s="43"/>
    </row>
    <row r="140" spans="1:26" ht="15.75" hidden="1" customHeight="1" x14ac:dyDescent="0.15">
      <c r="A140" s="25"/>
      <c r="B140" s="25"/>
      <c r="C140" s="43"/>
      <c r="D140" s="43"/>
      <c r="E140" s="43"/>
      <c r="F140" s="43"/>
      <c r="G140" s="43"/>
      <c r="H140" s="43"/>
      <c r="I140" s="62"/>
      <c r="J140" s="62"/>
      <c r="K140" s="62"/>
      <c r="L140" s="62"/>
      <c r="M140" s="62"/>
      <c r="N140" s="62"/>
      <c r="O140" s="62"/>
      <c r="P140" s="62"/>
      <c r="Q140" s="79"/>
      <c r="R140" s="62"/>
      <c r="S140" s="62"/>
      <c r="T140" s="62"/>
      <c r="U140" s="62"/>
      <c r="V140" s="62"/>
      <c r="W140" s="62"/>
      <c r="X140" s="62"/>
      <c r="Y140" s="62"/>
      <c r="Z140" s="43"/>
    </row>
    <row r="141" spans="1:26" ht="15.75" hidden="1" customHeight="1" x14ac:dyDescent="0.15">
      <c r="A141" s="25"/>
      <c r="B141" s="25"/>
      <c r="C141" s="43"/>
      <c r="D141" s="43"/>
      <c r="E141" s="43"/>
      <c r="F141" s="43"/>
      <c r="G141" s="43"/>
      <c r="H141" s="43"/>
      <c r="I141" s="62"/>
      <c r="J141" s="62"/>
      <c r="K141" s="62"/>
      <c r="L141" s="62"/>
      <c r="M141" s="62"/>
      <c r="N141" s="62"/>
      <c r="O141" s="62"/>
      <c r="P141" s="62"/>
      <c r="Q141" s="79"/>
      <c r="R141" s="62"/>
      <c r="S141" s="62"/>
      <c r="T141" s="62"/>
      <c r="U141" s="62"/>
      <c r="V141" s="62"/>
      <c r="W141" s="62"/>
      <c r="X141" s="62"/>
      <c r="Y141" s="62"/>
      <c r="Z141" s="43"/>
    </row>
    <row r="142" spans="1:26" ht="15.75" hidden="1" customHeight="1" x14ac:dyDescent="0.15">
      <c r="A142" s="25"/>
      <c r="B142" s="25"/>
      <c r="C142" s="43"/>
      <c r="D142" s="43"/>
      <c r="E142" s="43"/>
      <c r="F142" s="43"/>
      <c r="G142" s="43"/>
      <c r="H142" s="43"/>
      <c r="I142" s="62"/>
      <c r="J142" s="62"/>
      <c r="K142" s="62"/>
      <c r="L142" s="62"/>
      <c r="M142" s="62"/>
      <c r="N142" s="62"/>
      <c r="O142" s="62"/>
      <c r="P142" s="62"/>
      <c r="Q142" s="79"/>
      <c r="R142" s="62"/>
      <c r="S142" s="62"/>
      <c r="T142" s="62"/>
      <c r="U142" s="62"/>
      <c r="V142" s="62"/>
      <c r="W142" s="62"/>
      <c r="X142" s="62"/>
      <c r="Y142" s="62"/>
      <c r="Z142" s="43"/>
    </row>
    <row r="143" spans="1:26" ht="15.75" hidden="1" customHeight="1" x14ac:dyDescent="0.15">
      <c r="A143" s="25"/>
      <c r="B143" s="25"/>
      <c r="C143" s="43"/>
      <c r="D143" s="43"/>
      <c r="E143" s="43"/>
      <c r="F143" s="43"/>
      <c r="G143" s="43"/>
      <c r="H143" s="43"/>
      <c r="I143" s="62"/>
      <c r="J143" s="62"/>
      <c r="K143" s="62"/>
      <c r="L143" s="62"/>
      <c r="M143" s="62"/>
      <c r="N143" s="62"/>
      <c r="O143" s="62"/>
      <c r="P143" s="62"/>
      <c r="Q143" s="79"/>
      <c r="R143" s="62"/>
      <c r="S143" s="62"/>
      <c r="T143" s="62"/>
      <c r="U143" s="62"/>
      <c r="V143" s="62"/>
      <c r="W143" s="62"/>
      <c r="X143" s="62"/>
      <c r="Y143" s="62"/>
      <c r="Z143" s="43"/>
    </row>
    <row r="144" spans="1:26" ht="15.75" hidden="1" customHeight="1" x14ac:dyDescent="0.15">
      <c r="A144" s="25"/>
      <c r="B144" s="25"/>
      <c r="C144" s="43"/>
      <c r="D144" s="43"/>
      <c r="E144" s="43"/>
      <c r="F144" s="43"/>
      <c r="G144" s="43"/>
      <c r="H144" s="43"/>
      <c r="I144" s="62"/>
      <c r="J144" s="62"/>
      <c r="K144" s="62"/>
      <c r="L144" s="62"/>
      <c r="M144" s="62"/>
      <c r="N144" s="62"/>
      <c r="O144" s="62"/>
      <c r="P144" s="62"/>
      <c r="Q144" s="79"/>
      <c r="R144" s="62"/>
      <c r="S144" s="62"/>
      <c r="T144" s="62"/>
      <c r="U144" s="62"/>
      <c r="V144" s="62"/>
      <c r="W144" s="62"/>
      <c r="X144" s="62"/>
      <c r="Y144" s="62"/>
      <c r="Z144" s="43"/>
    </row>
    <row r="145" spans="1:26" ht="15.75" hidden="1" customHeight="1" x14ac:dyDescent="0.15">
      <c r="A145" s="25"/>
      <c r="B145" s="25"/>
      <c r="C145" s="43"/>
      <c r="D145" s="43"/>
      <c r="E145" s="43"/>
      <c r="F145" s="43"/>
      <c r="G145" s="43"/>
      <c r="H145" s="43"/>
      <c r="I145" s="62"/>
      <c r="J145" s="62"/>
      <c r="K145" s="62"/>
      <c r="L145" s="62"/>
      <c r="M145" s="62"/>
      <c r="N145" s="62"/>
      <c r="O145" s="62"/>
      <c r="P145" s="62"/>
      <c r="Q145" s="79"/>
      <c r="R145" s="62"/>
      <c r="S145" s="62"/>
      <c r="T145" s="62"/>
      <c r="U145" s="62"/>
      <c r="V145" s="62"/>
      <c r="W145" s="62"/>
      <c r="X145" s="62"/>
      <c r="Y145" s="62"/>
      <c r="Z145" s="43"/>
    </row>
    <row r="146" spans="1:26" ht="15.75" hidden="1" customHeight="1" x14ac:dyDescent="0.15">
      <c r="A146" s="25"/>
      <c r="B146" s="25"/>
      <c r="C146" s="43"/>
      <c r="D146" s="43"/>
      <c r="E146" s="43"/>
      <c r="F146" s="43"/>
      <c r="G146" s="43"/>
      <c r="H146" s="43"/>
      <c r="I146" s="62"/>
      <c r="J146" s="62"/>
      <c r="K146" s="62"/>
      <c r="L146" s="62"/>
      <c r="M146" s="62"/>
      <c r="N146" s="62"/>
      <c r="O146" s="62"/>
      <c r="P146" s="62"/>
      <c r="Q146" s="79"/>
      <c r="R146" s="62"/>
      <c r="S146" s="62"/>
      <c r="T146" s="62"/>
      <c r="U146" s="62"/>
      <c r="V146" s="62"/>
      <c r="W146" s="62"/>
      <c r="X146" s="62"/>
      <c r="Y146" s="62"/>
      <c r="Z146" s="43"/>
    </row>
    <row r="147" spans="1:26" ht="15.75" hidden="1" customHeight="1" x14ac:dyDescent="0.15">
      <c r="A147" s="25"/>
      <c r="B147" s="25"/>
      <c r="C147" s="43"/>
      <c r="D147" s="43"/>
      <c r="E147" s="43"/>
      <c r="F147" s="43"/>
      <c r="G147" s="43"/>
      <c r="H147" s="43"/>
      <c r="I147" s="62"/>
      <c r="J147" s="62"/>
      <c r="K147" s="62"/>
      <c r="L147" s="62"/>
      <c r="M147" s="62"/>
      <c r="N147" s="62"/>
      <c r="O147" s="62"/>
      <c r="P147" s="62"/>
      <c r="Q147" s="79"/>
      <c r="R147" s="62"/>
      <c r="S147" s="62"/>
      <c r="T147" s="62"/>
      <c r="U147" s="62"/>
      <c r="V147" s="62"/>
      <c r="W147" s="62"/>
      <c r="X147" s="62"/>
      <c r="Y147" s="62"/>
      <c r="Z147" s="43"/>
    </row>
    <row r="148" spans="1:26" ht="15.75" hidden="1" customHeight="1" x14ac:dyDescent="0.15">
      <c r="A148" s="25"/>
      <c r="B148" s="25"/>
      <c r="C148" s="43"/>
      <c r="D148" s="43"/>
      <c r="E148" s="43"/>
      <c r="F148" s="43"/>
      <c r="G148" s="43"/>
      <c r="H148" s="43"/>
      <c r="I148" s="62"/>
      <c r="J148" s="62"/>
      <c r="K148" s="62"/>
      <c r="L148" s="62"/>
      <c r="M148" s="62"/>
      <c r="N148" s="62"/>
      <c r="O148" s="62"/>
      <c r="P148" s="62"/>
      <c r="Q148" s="79"/>
      <c r="R148" s="62"/>
      <c r="S148" s="62"/>
      <c r="T148" s="62"/>
      <c r="U148" s="62"/>
      <c r="V148" s="62"/>
      <c r="W148" s="62"/>
      <c r="X148" s="62"/>
      <c r="Y148" s="62"/>
      <c r="Z148" s="43"/>
    </row>
    <row r="149" spans="1:26" ht="20.100000000000001" customHeight="1" x14ac:dyDescent="0.15">
      <c r="A149" s="25"/>
      <c r="B149" s="25"/>
      <c r="C149" s="43"/>
      <c r="D149" s="43"/>
      <c r="E149" s="43"/>
      <c r="F149" s="43"/>
      <c r="G149" s="43"/>
      <c r="H149" s="43"/>
      <c r="I149" s="62"/>
      <c r="J149" s="43"/>
      <c r="K149" s="43"/>
      <c r="L149" s="43"/>
      <c r="M149" s="43"/>
      <c r="N149" s="43"/>
      <c r="O149" s="43"/>
      <c r="P149" s="43"/>
      <c r="Q149" s="80"/>
      <c r="R149" s="43"/>
      <c r="S149" s="43"/>
      <c r="T149" s="43"/>
      <c r="U149" s="43"/>
      <c r="V149" s="43"/>
      <c r="W149" s="43"/>
      <c r="X149" s="43"/>
      <c r="Y149" s="43"/>
      <c r="Z149" s="43"/>
    </row>
    <row r="150" spans="1:26" ht="20.100000000000001" customHeight="1" x14ac:dyDescent="0.15">
      <c r="A150" s="25"/>
      <c r="B150" s="25"/>
      <c r="C150" s="252" t="s">
        <v>48</v>
      </c>
      <c r="D150" s="253"/>
      <c r="E150" s="253"/>
      <c r="F150" s="253"/>
      <c r="G150" s="253"/>
      <c r="H150" s="254"/>
      <c r="I150" s="63"/>
      <c r="K150" s="63"/>
    </row>
    <row r="151" spans="1:26" ht="20.100000000000001" customHeight="1" x14ac:dyDescent="0.15">
      <c r="A151" s="25"/>
      <c r="B151" s="25"/>
      <c r="C151" s="37"/>
      <c r="D151" s="38"/>
      <c r="E151" s="38"/>
      <c r="F151" s="38"/>
      <c r="G151" s="38"/>
      <c r="H151" s="38"/>
      <c r="I151" s="39"/>
      <c r="J151" s="39"/>
      <c r="K151" s="39"/>
      <c r="L151" s="39"/>
      <c r="M151" s="39"/>
      <c r="N151" s="39"/>
      <c r="O151" s="39"/>
      <c r="P151" s="39"/>
      <c r="Q151" s="39"/>
      <c r="R151" s="39"/>
      <c r="S151" s="39"/>
      <c r="T151" s="39"/>
      <c r="U151" s="39"/>
      <c r="V151" s="39"/>
      <c r="W151" s="39"/>
      <c r="X151" s="39"/>
      <c r="Y151" s="39"/>
      <c r="Z151" s="40"/>
    </row>
    <row r="152" spans="1:26" ht="20.100000000000001" customHeight="1" x14ac:dyDescent="0.15">
      <c r="A152" s="25"/>
      <c r="B152" s="25"/>
      <c r="C152" s="37"/>
      <c r="D152" s="81" t="s">
        <v>49</v>
      </c>
      <c r="E152" s="64"/>
      <c r="F152" s="64"/>
      <c r="G152" s="64"/>
      <c r="H152" s="64"/>
      <c r="I152" s="64"/>
      <c r="J152" s="64"/>
      <c r="K152" s="64"/>
      <c r="L152" s="64"/>
      <c r="M152" s="64"/>
      <c r="N152" s="64"/>
      <c r="O152" s="64"/>
      <c r="P152" s="64"/>
      <c r="Q152" s="64"/>
      <c r="R152" s="64"/>
      <c r="S152" s="64"/>
      <c r="T152" s="64"/>
      <c r="U152" s="64"/>
      <c r="V152" s="64"/>
      <c r="W152" s="64"/>
      <c r="X152" s="45"/>
      <c r="Y152" s="43"/>
      <c r="Z152" s="46"/>
    </row>
    <row r="153" spans="1:26" ht="20.100000000000001" customHeight="1" x14ac:dyDescent="0.15">
      <c r="A153" s="25">
        <f>IF(AND($I153&lt;&gt;"しない", $I153&lt;&gt;"する"), 1001, 0)</f>
        <v>0</v>
      </c>
      <c r="B153" s="25"/>
      <c r="C153" s="41"/>
      <c r="D153" s="42">
        <v>1</v>
      </c>
      <c r="E153" s="43" t="s">
        <v>50</v>
      </c>
      <c r="F153" s="43"/>
      <c r="G153" s="43"/>
      <c r="H153" s="43"/>
      <c r="I153" s="282" t="s">
        <v>51</v>
      </c>
      <c r="J153" s="312"/>
      <c r="K153" s="312"/>
      <c r="L153" s="312"/>
      <c r="M153" s="312"/>
      <c r="N153" s="43"/>
      <c r="O153" s="43"/>
      <c r="P153" s="43"/>
      <c r="Q153" s="43"/>
      <c r="R153" s="43"/>
      <c r="S153" s="43"/>
      <c r="T153" s="43"/>
      <c r="U153" s="43"/>
      <c r="Z153" s="82"/>
    </row>
    <row r="154" spans="1:26" ht="20.100000000000001" customHeight="1" x14ac:dyDescent="0.15">
      <c r="A154" s="25"/>
      <c r="B154" s="25"/>
      <c r="C154" s="48"/>
      <c r="D154" s="43"/>
      <c r="E154" s="43"/>
      <c r="F154" s="43"/>
      <c r="G154" s="43"/>
      <c r="H154" s="43"/>
      <c r="I154" s="83"/>
      <c r="J154" s="47" t="s">
        <v>7</v>
      </c>
      <c r="K154" s="47"/>
      <c r="L154" s="47"/>
      <c r="M154" s="47"/>
      <c r="N154" s="47"/>
      <c r="O154" s="47"/>
      <c r="P154" s="47"/>
      <c r="Q154" s="47"/>
      <c r="R154" s="47"/>
      <c r="S154" s="47"/>
      <c r="T154" s="47"/>
      <c r="U154" s="43"/>
      <c r="Z154" s="82"/>
    </row>
    <row r="155" spans="1:26" ht="20.100000000000001" customHeight="1" x14ac:dyDescent="0.15">
      <c r="A155" s="25">
        <f>IF(AND($I153="する",OR(TRIM($I155)="", NOT(OR(IFERROR(SEARCH(" ",$I155),0)&gt;0, IFERROR(SEARCH("　",$I155),0)&gt;0)))), 1001, 0)</f>
        <v>0</v>
      </c>
      <c r="B155" s="25"/>
      <c r="C155" s="41"/>
      <c r="D155" s="42">
        <v>2</v>
      </c>
      <c r="E155" s="1" t="s">
        <v>44</v>
      </c>
      <c r="I155" s="282"/>
      <c r="J155" s="282"/>
      <c r="K155" s="282"/>
      <c r="L155" s="282"/>
      <c r="M155" s="282"/>
      <c r="N155" s="282"/>
      <c r="O155" s="282"/>
      <c r="P155" s="282"/>
      <c r="Q155" s="282"/>
      <c r="R155" s="282"/>
      <c r="S155" s="282"/>
      <c r="T155" s="282"/>
      <c r="U155" s="282"/>
      <c r="V155" s="282"/>
      <c r="W155" s="282"/>
      <c r="X155" s="282"/>
      <c r="Y155" s="282"/>
      <c r="Z155" s="46"/>
    </row>
    <row r="156" spans="1:26" ht="20.100000000000001" customHeight="1" x14ac:dyDescent="0.15">
      <c r="A156" s="25"/>
      <c r="B156" s="25"/>
      <c r="C156" s="41"/>
      <c r="D156" s="42"/>
      <c r="E156" s="43"/>
      <c r="F156" s="43"/>
      <c r="G156" s="43"/>
      <c r="H156" s="43"/>
      <c r="I156" s="51" t="s">
        <v>22</v>
      </c>
      <c r="J156" s="47" t="s">
        <v>23</v>
      </c>
      <c r="K156" s="47"/>
      <c r="L156" s="47"/>
      <c r="M156" s="47"/>
      <c r="N156" s="47"/>
      <c r="O156" s="47"/>
      <c r="P156" s="47"/>
      <c r="Q156" s="47"/>
      <c r="R156" s="47"/>
      <c r="S156" s="47"/>
      <c r="T156" s="47"/>
      <c r="U156" s="47"/>
      <c r="V156" s="47"/>
      <c r="W156" s="47"/>
      <c r="X156" s="47"/>
      <c r="Y156" s="47"/>
      <c r="Z156" s="46"/>
    </row>
    <row r="157" spans="1:26" ht="20.100000000000001" customHeight="1" x14ac:dyDescent="0.15">
      <c r="A157" s="25">
        <f>IF(AND($I153="する",OR(TRIM($I157)="", NOT(OR(IFERROR(SEARCH(" ",$I157),0)&gt;0, IFERROR(SEARCH("　",$I157),0)&gt;0)))), 1001, 0)</f>
        <v>0</v>
      </c>
      <c r="B157" s="25"/>
      <c r="C157" s="41"/>
      <c r="D157" s="42">
        <v>3</v>
      </c>
      <c r="E157" s="1" t="s">
        <v>45</v>
      </c>
      <c r="I157" s="282"/>
      <c r="J157" s="282"/>
      <c r="K157" s="282"/>
      <c r="L157" s="282"/>
      <c r="M157" s="282"/>
      <c r="N157" s="282"/>
      <c r="O157" s="282"/>
      <c r="P157" s="282"/>
      <c r="Q157" s="282"/>
      <c r="R157" s="282"/>
      <c r="S157" s="282"/>
      <c r="T157" s="282"/>
      <c r="U157" s="282"/>
      <c r="V157" s="282"/>
      <c r="W157" s="282"/>
      <c r="X157" s="282"/>
      <c r="Y157" s="282"/>
      <c r="Z157" s="46"/>
    </row>
    <row r="158" spans="1:26" ht="20.100000000000001" customHeight="1" x14ac:dyDescent="0.15">
      <c r="A158" s="25"/>
      <c r="B158" s="25"/>
      <c r="C158" s="48"/>
      <c r="D158" s="43"/>
      <c r="E158" s="43"/>
      <c r="F158" s="43"/>
      <c r="G158" s="43"/>
      <c r="H158" s="43"/>
      <c r="I158" s="51" t="s">
        <v>22</v>
      </c>
      <c r="J158" s="47" t="s">
        <v>25</v>
      </c>
      <c r="K158" s="47"/>
      <c r="L158" s="47"/>
      <c r="M158" s="47"/>
      <c r="N158" s="47"/>
      <c r="O158" s="47"/>
      <c r="P158" s="47"/>
      <c r="Q158" s="47"/>
      <c r="R158" s="47"/>
      <c r="S158" s="47"/>
      <c r="T158" s="47"/>
      <c r="U158" s="47"/>
      <c r="V158" s="47"/>
      <c r="W158" s="47"/>
      <c r="X158" s="47"/>
      <c r="Y158" s="47"/>
      <c r="Z158" s="46"/>
    </row>
    <row r="159" spans="1:26" ht="20.100000000000001" customHeight="1" x14ac:dyDescent="0.15">
      <c r="A159" s="25">
        <f>IF(AND($I153="する",OR(TRIM($I159)="", LEN($I159)&lt;&gt;8, NOT(ISNUMBER(VALUE(I159))), IFERROR(SEARCH("-", $I159),0)&gt;0)), 1001, 0)</f>
        <v>0</v>
      </c>
      <c r="B159" s="25"/>
      <c r="C159" s="41"/>
      <c r="D159" s="42">
        <v>4</v>
      </c>
      <c r="E159" s="1" t="s">
        <v>52</v>
      </c>
      <c r="I159" s="282"/>
      <c r="J159" s="282"/>
      <c r="K159" s="282"/>
      <c r="L159" s="282"/>
      <c r="M159" s="282"/>
      <c r="N159" s="43"/>
      <c r="O159" s="43"/>
      <c r="P159" s="43"/>
      <c r="Q159" s="43"/>
      <c r="R159" s="43"/>
      <c r="S159" s="43"/>
      <c r="T159" s="43"/>
      <c r="U159" s="43"/>
      <c r="V159" s="43"/>
      <c r="W159" s="43"/>
      <c r="X159" s="43"/>
      <c r="Y159" s="43"/>
      <c r="Z159" s="46"/>
    </row>
    <row r="160" spans="1:26" ht="20.100000000000001" customHeight="1" x14ac:dyDescent="0.15">
      <c r="A160" s="25"/>
      <c r="B160" s="25"/>
      <c r="C160" s="48"/>
      <c r="D160" s="43"/>
      <c r="E160" s="43"/>
      <c r="F160" s="43"/>
      <c r="G160" s="43"/>
      <c r="H160" s="43"/>
      <c r="I160" s="44"/>
      <c r="J160" s="47" t="s">
        <v>55</v>
      </c>
      <c r="K160" s="45"/>
      <c r="L160" s="45"/>
      <c r="M160" s="45"/>
      <c r="N160" s="45"/>
      <c r="O160" s="45"/>
      <c r="P160" s="45"/>
      <c r="Q160" s="45"/>
      <c r="R160" s="45"/>
      <c r="S160" s="45"/>
      <c r="T160" s="45"/>
      <c r="U160" s="45"/>
      <c r="V160" s="45"/>
      <c r="W160" s="45"/>
      <c r="X160" s="45"/>
      <c r="Y160" s="45"/>
      <c r="Z160" s="46"/>
    </row>
    <row r="161" spans="1:27" ht="20.100000000000001" customHeight="1" x14ac:dyDescent="0.15">
      <c r="A161" s="25">
        <f>IF(AND($I153="する",TRIM($I161)=""), 1001, 0)</f>
        <v>0</v>
      </c>
      <c r="B161" s="25"/>
      <c r="C161" s="41"/>
      <c r="D161" s="42">
        <v>5</v>
      </c>
      <c r="E161" s="1" t="s">
        <v>12</v>
      </c>
      <c r="I161" s="278"/>
      <c r="J161" s="279"/>
      <c r="K161" s="279"/>
      <c r="L161" s="279"/>
      <c r="M161" s="279"/>
      <c r="N161" s="43"/>
      <c r="O161" s="43"/>
      <c r="P161" s="43"/>
      <c r="Q161" s="43"/>
      <c r="R161" s="43"/>
      <c r="S161" s="43"/>
      <c r="T161" s="43"/>
      <c r="U161" s="43"/>
      <c r="V161" s="43"/>
      <c r="W161" s="43"/>
      <c r="X161" s="43"/>
      <c r="Y161" s="43"/>
      <c r="Z161" s="46"/>
    </row>
    <row r="162" spans="1:27" ht="20.100000000000001" customHeight="1" x14ac:dyDescent="0.15">
      <c r="A162" s="25"/>
      <c r="B162" s="25"/>
      <c r="C162" s="41"/>
      <c r="D162" s="42"/>
      <c r="E162" s="43"/>
      <c r="F162" s="43"/>
      <c r="G162" s="43"/>
      <c r="H162" s="43"/>
      <c r="I162" s="44"/>
      <c r="J162" s="47" t="s">
        <v>352</v>
      </c>
      <c r="K162" s="45"/>
      <c r="L162" s="45"/>
      <c r="M162" s="45"/>
      <c r="N162" s="45"/>
      <c r="O162" s="45"/>
      <c r="P162" s="45"/>
      <c r="Q162" s="45"/>
      <c r="R162" s="45"/>
      <c r="S162" s="45"/>
      <c r="T162" s="45"/>
      <c r="U162" s="45"/>
      <c r="V162" s="45"/>
      <c r="W162" s="45"/>
      <c r="X162" s="45"/>
      <c r="Y162" s="45"/>
      <c r="Z162" s="46"/>
    </row>
    <row r="163" spans="1:27" ht="20.100000000000001" customHeight="1" x14ac:dyDescent="0.15">
      <c r="A163" s="25">
        <f>IF(AND($I153="する",AND($I163&lt;&gt;"", OR(ISERROR(FIND("@"&amp;LEFT($I163,3)&amp;"@", 都道府県3))=FALSE, ISERROR(FIND("@"&amp;LEFT($I163,4)&amp;"@",都道府県4))=FALSE))=FALSE), 1001, 0)</f>
        <v>0</v>
      </c>
      <c r="B163" s="25"/>
      <c r="C163" s="41"/>
      <c r="D163" s="42">
        <v>6</v>
      </c>
      <c r="E163" s="1" t="s">
        <v>13</v>
      </c>
      <c r="I163" s="280"/>
      <c r="J163" s="280"/>
      <c r="K163" s="280"/>
      <c r="L163" s="280"/>
      <c r="M163" s="280"/>
      <c r="N163" s="280"/>
      <c r="O163" s="280"/>
      <c r="P163" s="280"/>
      <c r="Q163" s="281"/>
      <c r="R163" s="280"/>
      <c r="S163" s="280"/>
      <c r="T163" s="280"/>
      <c r="U163" s="280"/>
      <c r="V163" s="280"/>
      <c r="W163" s="280"/>
      <c r="X163" s="280"/>
      <c r="Y163" s="280"/>
      <c r="Z163" s="46"/>
    </row>
    <row r="164" spans="1:27" ht="20.100000000000001" customHeight="1" x14ac:dyDescent="0.15">
      <c r="A164" s="25"/>
      <c r="B164" s="25"/>
      <c r="C164" s="41"/>
      <c r="D164" s="42"/>
      <c r="E164" s="43"/>
      <c r="F164" s="43"/>
      <c r="G164" s="43"/>
      <c r="H164" s="43"/>
      <c r="I164" s="44"/>
      <c r="J164" s="47" t="s">
        <v>14</v>
      </c>
      <c r="K164" s="45"/>
      <c r="L164" s="45"/>
      <c r="M164" s="45"/>
      <c r="N164" s="45"/>
      <c r="O164" s="45"/>
      <c r="P164" s="45"/>
      <c r="Q164" s="45"/>
      <c r="R164" s="45"/>
      <c r="S164" s="45"/>
      <c r="T164" s="45"/>
      <c r="U164" s="45"/>
      <c r="V164" s="45"/>
      <c r="W164" s="45"/>
      <c r="X164" s="45"/>
      <c r="Y164" s="45"/>
      <c r="Z164" s="46"/>
    </row>
    <row r="165" spans="1:27" ht="20.100000000000001" customHeight="1" x14ac:dyDescent="0.15">
      <c r="A165" s="25">
        <f>IF(AND($I153="する",NOT(AND(TRIM($I165)&lt;&gt;"",ISNUMBER(VALUE(SUBSTITUTE($I165,"-",""))),IFERROR(SEARCH("-",$I165),0)&gt;0))), 1001, 0)</f>
        <v>0</v>
      </c>
      <c r="B165" s="25"/>
      <c r="C165" s="41"/>
      <c r="D165" s="42">
        <v>7</v>
      </c>
      <c r="E165" s="1" t="s">
        <v>26</v>
      </c>
      <c r="I165" s="282"/>
      <c r="J165" s="282"/>
      <c r="K165" s="282"/>
      <c r="L165" s="282"/>
      <c r="M165" s="282"/>
      <c r="Y165" s="45"/>
      <c r="Z165" s="46"/>
    </row>
    <row r="166" spans="1:27" ht="20.100000000000001" customHeight="1" x14ac:dyDescent="0.15">
      <c r="A166" s="25"/>
      <c r="B166" s="25"/>
      <c r="C166" s="48"/>
      <c r="D166" s="43"/>
      <c r="E166" s="43"/>
      <c r="F166" s="43"/>
      <c r="G166" s="43"/>
      <c r="H166" s="43"/>
      <c r="I166" s="44"/>
      <c r="J166" s="47" t="s">
        <v>29</v>
      </c>
      <c r="K166" s="45"/>
      <c r="L166" s="45"/>
      <c r="M166" s="45"/>
      <c r="N166" s="45"/>
      <c r="O166" s="45"/>
      <c r="P166" s="45"/>
      <c r="Q166" s="45"/>
      <c r="R166" s="45"/>
      <c r="S166" s="45"/>
      <c r="T166" s="45"/>
      <c r="U166" s="45"/>
      <c r="V166" s="45"/>
      <c r="W166" s="45"/>
      <c r="X166" s="45"/>
      <c r="Y166" s="45"/>
      <c r="Z166" s="46"/>
    </row>
    <row r="167" spans="1:27" ht="20.100000000000001" customHeight="1" x14ac:dyDescent="0.15">
      <c r="A167" s="25">
        <f>IF(AND($I153="する",AND(TRIM($I167)&lt;&gt;"",NOT(AND(ISNUMBER(VALUE(SUBSTITUTE($I167,"-",""))),IFERROR(SEARCH("-",$I167),0)&gt;0)))), 1001, 0)</f>
        <v>0</v>
      </c>
      <c r="B167" s="25"/>
      <c r="C167" s="41"/>
      <c r="D167" s="42">
        <v>8</v>
      </c>
      <c r="E167" s="1" t="s">
        <v>30</v>
      </c>
      <c r="I167" s="282"/>
      <c r="J167" s="282"/>
      <c r="K167" s="282"/>
      <c r="L167" s="282"/>
      <c r="M167" s="282"/>
      <c r="N167" s="45"/>
      <c r="O167" s="45"/>
      <c r="P167" s="45"/>
      <c r="Q167" s="45"/>
      <c r="R167" s="45"/>
      <c r="S167" s="45"/>
      <c r="T167" s="45"/>
      <c r="U167" s="45"/>
      <c r="V167" s="45"/>
      <c r="W167" s="45"/>
      <c r="X167" s="45"/>
      <c r="Y167" s="45"/>
      <c r="Z167" s="46"/>
    </row>
    <row r="168" spans="1:27" ht="20.100000000000001" customHeight="1" x14ac:dyDescent="0.15">
      <c r="A168" s="25"/>
      <c r="B168" s="25"/>
      <c r="C168" s="48"/>
      <c r="D168" s="43"/>
      <c r="E168" s="43"/>
      <c r="F168" s="43"/>
      <c r="G168" s="43"/>
      <c r="H168" s="43"/>
      <c r="I168" s="44"/>
      <c r="J168" s="47" t="s">
        <v>29</v>
      </c>
      <c r="K168" s="45"/>
      <c r="L168" s="45"/>
      <c r="M168" s="45"/>
      <c r="N168" s="45"/>
      <c r="O168" s="45"/>
      <c r="P168" s="45"/>
      <c r="Q168" s="45"/>
      <c r="R168" s="45"/>
      <c r="S168" s="45"/>
      <c r="T168" s="45"/>
      <c r="U168" s="45"/>
      <c r="V168" s="45"/>
      <c r="W168" s="45"/>
      <c r="X168" s="45"/>
      <c r="Y168" s="45"/>
      <c r="Z168" s="46"/>
    </row>
    <row r="169" spans="1:27" ht="20.100000000000001" customHeight="1" x14ac:dyDescent="0.15">
      <c r="A169" s="25">
        <f>IF(AND($I153="する",AND(TRIM($I169)&lt;&gt;"", NOT(IFERROR(SEARCH("@",$I169),0)&gt;0))), 1001, 0)</f>
        <v>0</v>
      </c>
      <c r="B169" s="25"/>
      <c r="C169" s="41"/>
      <c r="D169" s="42">
        <v>9</v>
      </c>
      <c r="E169" s="1" t="s">
        <v>31</v>
      </c>
      <c r="I169" s="282"/>
      <c r="J169" s="282"/>
      <c r="K169" s="282"/>
      <c r="L169" s="282"/>
      <c r="M169" s="282"/>
      <c r="N169" s="282"/>
      <c r="O169" s="282"/>
      <c r="P169" s="282"/>
      <c r="Q169" s="283"/>
      <c r="R169" s="282"/>
      <c r="S169" s="282"/>
      <c r="T169" s="282"/>
      <c r="U169" s="282"/>
      <c r="V169" s="282"/>
      <c r="W169" s="282"/>
      <c r="X169" s="282"/>
      <c r="Y169" s="282"/>
      <c r="Z169" s="46"/>
    </row>
    <row r="170" spans="1:27" ht="30" customHeight="1" x14ac:dyDescent="0.15">
      <c r="A170" s="25"/>
      <c r="B170" s="25"/>
      <c r="C170" s="48"/>
      <c r="D170" s="43"/>
      <c r="E170" s="43"/>
      <c r="F170" s="43"/>
      <c r="G170" s="43"/>
      <c r="H170" s="43"/>
      <c r="I170" s="44"/>
      <c r="J170" s="284" t="s">
        <v>358</v>
      </c>
      <c r="K170" s="285"/>
      <c r="L170" s="285"/>
      <c r="M170" s="285"/>
      <c r="N170" s="285"/>
      <c r="O170" s="285"/>
      <c r="P170" s="285"/>
      <c r="Q170" s="285"/>
      <c r="R170" s="285"/>
      <c r="S170" s="285"/>
      <c r="T170" s="285"/>
      <c r="U170" s="285"/>
      <c r="V170" s="285"/>
      <c r="W170" s="285"/>
      <c r="X170" s="285"/>
      <c r="Y170" s="285"/>
      <c r="Z170" s="46"/>
    </row>
    <row r="171" spans="1:27" ht="20.100000000000001" customHeight="1" x14ac:dyDescent="0.15">
      <c r="A171" s="25"/>
      <c r="B171" s="25"/>
      <c r="C171" s="56"/>
      <c r="D171" s="57"/>
      <c r="E171" s="57"/>
      <c r="F171" s="57"/>
      <c r="G171" s="57"/>
      <c r="H171" s="57"/>
      <c r="I171" s="58"/>
      <c r="J171" s="58"/>
      <c r="K171" s="59"/>
      <c r="L171" s="58"/>
      <c r="M171" s="58"/>
      <c r="N171" s="58"/>
      <c r="O171" s="58"/>
      <c r="P171" s="58"/>
      <c r="Q171" s="58"/>
      <c r="R171" s="58"/>
      <c r="S171" s="58"/>
      <c r="T171" s="58"/>
      <c r="U171" s="58"/>
      <c r="V171" s="58"/>
      <c r="W171" s="58"/>
      <c r="X171" s="58"/>
      <c r="Y171" s="84"/>
      <c r="Z171" s="60"/>
      <c r="AA171" s="71"/>
    </row>
    <row r="172" spans="1:27" ht="20.100000000000001" customHeight="1" x14ac:dyDescent="0.15">
      <c r="A172" s="25"/>
      <c r="B172" s="25"/>
      <c r="C172" s="43"/>
      <c r="D172" s="43"/>
      <c r="E172" s="43"/>
      <c r="F172" s="43"/>
      <c r="G172" s="43"/>
      <c r="H172" s="43"/>
      <c r="I172" s="62"/>
      <c r="J172" s="62"/>
      <c r="K172" s="62"/>
      <c r="L172" s="62"/>
      <c r="M172" s="62"/>
      <c r="N172" s="62"/>
      <c r="O172" s="62"/>
      <c r="P172" s="62"/>
      <c r="Q172" s="62"/>
      <c r="R172" s="62"/>
      <c r="S172" s="62"/>
      <c r="T172" s="62"/>
      <c r="U172" s="62"/>
      <c r="V172" s="62"/>
      <c r="W172" s="62"/>
      <c r="X172" s="62"/>
      <c r="Y172" s="85"/>
      <c r="Z172" s="43"/>
      <c r="AA172" s="71"/>
    </row>
    <row r="173" spans="1:27" ht="20.100000000000001" customHeight="1" x14ac:dyDescent="0.15">
      <c r="A173" s="25"/>
      <c r="B173" s="25"/>
      <c r="C173" s="43"/>
      <c r="D173" s="43"/>
      <c r="E173" s="43"/>
      <c r="F173" s="43"/>
      <c r="G173" s="43"/>
      <c r="H173" s="43"/>
      <c r="I173" s="86"/>
      <c r="J173" s="62"/>
      <c r="K173" s="62"/>
      <c r="L173" s="62"/>
      <c r="M173" s="62"/>
      <c r="N173" s="85"/>
      <c r="O173" s="62"/>
      <c r="P173" s="62"/>
      <c r="Q173" s="62"/>
      <c r="R173" s="85"/>
      <c r="S173" s="62"/>
      <c r="T173" s="62"/>
      <c r="U173" s="62"/>
      <c r="V173" s="62"/>
      <c r="W173" s="62"/>
      <c r="X173" s="62"/>
      <c r="Y173" s="62"/>
      <c r="Z173" s="62"/>
      <c r="AA173" s="62"/>
    </row>
    <row r="174" spans="1:27" ht="20.100000000000001" customHeight="1" x14ac:dyDescent="0.15">
      <c r="A174" s="25"/>
      <c r="B174" s="25"/>
      <c r="C174" s="252" t="s">
        <v>5</v>
      </c>
      <c r="D174" s="253"/>
      <c r="E174" s="253"/>
      <c r="F174" s="253"/>
      <c r="G174" s="253"/>
      <c r="H174" s="254"/>
      <c r="I174" s="87"/>
      <c r="J174" s="88"/>
      <c r="K174" s="88"/>
      <c r="L174" s="88"/>
      <c r="M174" s="88"/>
      <c r="N174" s="88"/>
      <c r="O174" s="88"/>
      <c r="P174" s="88"/>
      <c r="Q174" s="88"/>
      <c r="R174" s="88"/>
      <c r="S174" s="88"/>
      <c r="T174" s="88"/>
      <c r="U174" s="88"/>
      <c r="V174" s="88"/>
      <c r="W174" s="88"/>
      <c r="X174" s="88"/>
      <c r="Y174" s="88"/>
      <c r="Z174" s="88"/>
    </row>
    <row r="175" spans="1:27" ht="20.100000000000001" customHeight="1" x14ac:dyDescent="0.15">
      <c r="A175" s="25"/>
      <c r="B175" s="25"/>
      <c r="C175" s="89"/>
      <c r="D175" s="90"/>
      <c r="E175" s="90"/>
      <c r="F175" s="90"/>
      <c r="G175" s="90"/>
      <c r="H175" s="90"/>
      <c r="Z175" s="82"/>
      <c r="AA175" s="53"/>
    </row>
    <row r="176" spans="1:27" ht="20.100000000000001" hidden="1" customHeight="1" x14ac:dyDescent="0.15">
      <c r="A176" s="25"/>
      <c r="B176" s="25"/>
      <c r="C176" s="41"/>
      <c r="D176" s="42"/>
      <c r="E176" s="91"/>
      <c r="F176" s="91"/>
      <c r="G176" s="91"/>
      <c r="H176" s="91"/>
      <c r="I176" s="91"/>
      <c r="J176" s="91"/>
      <c r="K176" s="45"/>
      <c r="L176" s="45"/>
      <c r="M176" s="45"/>
      <c r="N176" s="45"/>
      <c r="O176" s="45"/>
      <c r="P176" s="45"/>
      <c r="Q176" s="45"/>
      <c r="R176" s="45"/>
      <c r="S176" s="45"/>
      <c r="T176" s="45"/>
      <c r="U176" s="45"/>
      <c r="V176" s="45"/>
      <c r="W176" s="45"/>
      <c r="X176" s="45"/>
      <c r="Y176" s="45"/>
      <c r="Z176" s="46"/>
    </row>
    <row r="177" spans="1:27" ht="20.100000000000001" customHeight="1" x14ac:dyDescent="0.15">
      <c r="A177" s="25"/>
      <c r="B177" s="25"/>
      <c r="C177" s="41"/>
      <c r="D177" s="42">
        <v>1</v>
      </c>
      <c r="E177" s="1" t="s">
        <v>354</v>
      </c>
      <c r="I177" s="92"/>
      <c r="J177" s="92"/>
      <c r="K177" s="92"/>
      <c r="L177" s="92"/>
      <c r="M177" s="43"/>
      <c r="N177" s="43"/>
      <c r="O177" s="43"/>
      <c r="P177" s="43"/>
      <c r="Q177" s="43"/>
      <c r="R177" s="43"/>
      <c r="S177" s="43"/>
      <c r="T177" s="43"/>
      <c r="U177" s="43"/>
      <c r="V177" s="43"/>
      <c r="W177" s="43"/>
      <c r="X177" s="43"/>
      <c r="Z177" s="82"/>
    </row>
    <row r="178" spans="1:27" ht="20.100000000000001" customHeight="1" x14ac:dyDescent="0.15">
      <c r="A178" s="25"/>
      <c r="B178" s="25"/>
      <c r="C178" s="41"/>
      <c r="E178" s="291" t="s">
        <v>312</v>
      </c>
      <c r="F178" s="292"/>
      <c r="G178" s="292"/>
      <c r="H178" s="293"/>
      <c r="I178" s="264"/>
      <c r="J178" s="294"/>
      <c r="K178" s="294"/>
      <c r="L178" s="294"/>
      <c r="M178" s="295"/>
      <c r="Y178" s="43"/>
      <c r="Z178" s="82"/>
    </row>
    <row r="179" spans="1:27" ht="20.100000000000001" customHeight="1" x14ac:dyDescent="0.15">
      <c r="A179" s="25"/>
      <c r="B179" s="25"/>
      <c r="C179" s="41"/>
      <c r="D179" s="42"/>
      <c r="E179" s="296" t="s">
        <v>313</v>
      </c>
      <c r="F179" s="297"/>
      <c r="G179" s="297"/>
      <c r="H179" s="298"/>
      <c r="I179" s="267"/>
      <c r="J179" s="299"/>
      <c r="K179" s="299"/>
      <c r="L179" s="299"/>
      <c r="M179" s="300"/>
      <c r="Y179" s="43"/>
      <c r="Z179" s="82"/>
    </row>
    <row r="180" spans="1:27" ht="20.100000000000001" customHeight="1" thickBot="1" x14ac:dyDescent="0.2">
      <c r="A180" s="25"/>
      <c r="B180" s="25"/>
      <c r="C180" s="41"/>
      <c r="D180" s="42"/>
      <c r="E180" s="301" t="s">
        <v>342</v>
      </c>
      <c r="F180" s="302"/>
      <c r="G180" s="302"/>
      <c r="H180" s="303"/>
      <c r="I180" s="270"/>
      <c r="J180" s="304"/>
      <c r="K180" s="304"/>
      <c r="L180" s="304"/>
      <c r="M180" s="305"/>
      <c r="Y180" s="43"/>
      <c r="Z180" s="82"/>
    </row>
    <row r="181" spans="1:27" ht="20.100000000000001" customHeight="1" thickTop="1" x14ac:dyDescent="0.15">
      <c r="A181" s="25"/>
      <c r="B181" s="25"/>
      <c r="C181" s="41"/>
      <c r="D181" s="42"/>
      <c r="E181" s="286" t="s">
        <v>307</v>
      </c>
      <c r="F181" s="287"/>
      <c r="G181" s="287"/>
      <c r="H181" s="288"/>
      <c r="I181" s="249">
        <f>I178+I179+I180</f>
        <v>0</v>
      </c>
      <c r="J181" s="289"/>
      <c r="K181" s="289"/>
      <c r="L181" s="289"/>
      <c r="M181" s="290"/>
      <c r="Y181" s="43"/>
      <c r="Z181" s="82"/>
    </row>
    <row r="182" spans="1:27" ht="20.100000000000001" customHeight="1" x14ac:dyDescent="0.15">
      <c r="A182" s="25">
        <f>IF(AND(COUNT(I182)=1,I181&lt;I182), 1001, 0)</f>
        <v>0</v>
      </c>
      <c r="B182" s="25"/>
      <c r="C182" s="41"/>
      <c r="D182" s="42"/>
      <c r="E182" s="306" t="s">
        <v>314</v>
      </c>
      <c r="F182" s="307"/>
      <c r="G182" s="307"/>
      <c r="H182" s="308"/>
      <c r="I182" s="309"/>
      <c r="J182" s="310"/>
      <c r="K182" s="310"/>
      <c r="L182" s="310"/>
      <c r="M182" s="311"/>
      <c r="Y182" s="43"/>
      <c r="Z182" s="82"/>
    </row>
    <row r="183" spans="1:27" ht="20.100000000000001" customHeight="1" x14ac:dyDescent="0.15">
      <c r="A183" s="25"/>
      <c r="B183" s="25"/>
      <c r="C183" s="41"/>
      <c r="D183" s="42"/>
      <c r="E183" s="93"/>
      <c r="F183" s="94"/>
      <c r="G183" s="95"/>
      <c r="H183" s="95"/>
      <c r="I183" s="96"/>
      <c r="J183" s="95"/>
      <c r="K183" s="95"/>
      <c r="L183" s="97"/>
      <c r="M183" s="97"/>
      <c r="Y183" s="43"/>
      <c r="Z183" s="82"/>
    </row>
    <row r="184" spans="1:27" ht="20.100000000000001" customHeight="1" x14ac:dyDescent="0.15">
      <c r="A184" s="25"/>
      <c r="B184" s="25"/>
      <c r="C184" s="41"/>
      <c r="D184" s="42">
        <v>2</v>
      </c>
      <c r="E184" s="1" t="s">
        <v>53</v>
      </c>
      <c r="F184" s="43"/>
      <c r="G184" s="43"/>
      <c r="H184" s="43"/>
      <c r="I184" s="234"/>
      <c r="J184" s="235"/>
      <c r="K184" s="235"/>
      <c r="L184" s="235"/>
      <c r="M184" s="235"/>
      <c r="N184" s="98"/>
      <c r="O184" s="99"/>
      <c r="P184" s="99"/>
      <c r="Q184" s="99"/>
      <c r="R184" s="99"/>
      <c r="S184" s="99"/>
      <c r="T184" s="99"/>
      <c r="U184" s="99"/>
      <c r="V184" s="99"/>
      <c r="W184" s="99"/>
      <c r="X184" s="99"/>
      <c r="Y184" s="99"/>
      <c r="Z184" s="100"/>
      <c r="AA184" s="48"/>
    </row>
    <row r="185" spans="1:27" ht="20.100000000000001" customHeight="1" x14ac:dyDescent="0.15">
      <c r="A185" s="25"/>
      <c r="B185" s="25"/>
      <c r="C185" s="41"/>
      <c r="D185" s="42"/>
      <c r="E185" s="43"/>
      <c r="F185" s="43"/>
      <c r="G185" s="43"/>
      <c r="H185" s="43"/>
      <c r="I185" s="101"/>
      <c r="J185" s="47" t="str">
        <f>日付例&amp;"　年月日を入力してください。創業日が1900/3/31以前の場合は、入力不要です。"</f>
        <v>例)2023/4/1、R5/4/1　年月日を入力してください。創業日が1900/3/31以前の場合は、入力不要です。</v>
      </c>
      <c r="K185" s="47"/>
      <c r="L185" s="47"/>
      <c r="M185" s="102"/>
      <c r="N185" s="103"/>
      <c r="O185" s="47"/>
      <c r="P185" s="102"/>
      <c r="Q185" s="47"/>
      <c r="R185" s="47"/>
      <c r="S185" s="47"/>
      <c r="T185" s="47"/>
      <c r="U185" s="47"/>
      <c r="V185" s="47"/>
      <c r="W185" s="47"/>
      <c r="X185" s="47"/>
      <c r="Y185" s="47"/>
      <c r="Z185" s="55"/>
      <c r="AA185" s="48"/>
    </row>
    <row r="186" spans="1:27" ht="20.100000000000001" customHeight="1" x14ac:dyDescent="0.15">
      <c r="A186" s="25"/>
      <c r="B186" s="25"/>
      <c r="C186" s="41"/>
      <c r="D186" s="42">
        <v>3</v>
      </c>
      <c r="E186" s="1" t="s">
        <v>0</v>
      </c>
      <c r="I186" s="320"/>
      <c r="J186" s="320"/>
      <c r="K186" s="320"/>
      <c r="L186" s="320"/>
      <c r="M186" s="320"/>
      <c r="N186" s="43" t="s">
        <v>10</v>
      </c>
      <c r="O186" s="43"/>
      <c r="P186" s="43"/>
      <c r="Q186" s="43"/>
      <c r="R186" s="43"/>
      <c r="S186" s="43"/>
      <c r="T186" s="43"/>
      <c r="U186" s="43"/>
      <c r="V186" s="43"/>
      <c r="W186" s="43"/>
      <c r="X186" s="43"/>
      <c r="Y186" s="43"/>
      <c r="Z186" s="46"/>
    </row>
    <row r="187" spans="1:27" ht="20.25" customHeight="1" x14ac:dyDescent="0.15">
      <c r="A187" s="25"/>
      <c r="B187" s="25"/>
      <c r="C187" s="48"/>
      <c r="D187" s="43"/>
      <c r="E187" s="43"/>
      <c r="F187" s="43"/>
      <c r="G187" s="43"/>
      <c r="H187" s="43"/>
      <c r="I187" s="44"/>
      <c r="J187" s="47" t="s">
        <v>350</v>
      </c>
      <c r="K187" s="47"/>
      <c r="L187" s="47"/>
      <c r="M187" s="47"/>
      <c r="N187" s="47"/>
      <c r="O187" s="47"/>
      <c r="P187" s="47"/>
      <c r="Q187" s="47"/>
      <c r="R187" s="47"/>
      <c r="S187" s="47"/>
      <c r="T187" s="47"/>
      <c r="U187" s="47"/>
      <c r="V187" s="47"/>
      <c r="W187" s="47"/>
      <c r="X187" s="47"/>
      <c r="Y187" s="47"/>
      <c r="Z187" s="46"/>
    </row>
    <row r="188" spans="1:27" ht="20.100000000000001" customHeight="1" x14ac:dyDescent="0.15">
      <c r="A188" s="25"/>
      <c r="B188" s="25"/>
      <c r="C188" s="41"/>
      <c r="D188" s="42">
        <v>4</v>
      </c>
      <c r="E188" s="43" t="s">
        <v>355</v>
      </c>
      <c r="F188" s="104"/>
      <c r="G188" s="105"/>
      <c r="H188" s="105"/>
      <c r="I188" s="236"/>
      <c r="J188" s="237"/>
      <c r="K188" s="237"/>
      <c r="L188" s="237"/>
      <c r="M188" s="237"/>
      <c r="N188" s="1" t="s">
        <v>351</v>
      </c>
      <c r="Y188" s="43"/>
      <c r="Z188" s="82"/>
    </row>
    <row r="189" spans="1:27" ht="20.100000000000001" customHeight="1" x14ac:dyDescent="0.15">
      <c r="A189" s="25"/>
      <c r="B189" s="25"/>
      <c r="C189" s="56"/>
      <c r="D189" s="57"/>
      <c r="E189" s="57"/>
      <c r="F189" s="57"/>
      <c r="G189" s="57"/>
      <c r="H189" s="57"/>
      <c r="I189" s="57"/>
      <c r="J189" s="58"/>
      <c r="K189" s="58"/>
      <c r="L189" s="58"/>
      <c r="M189" s="78"/>
      <c r="N189" s="58"/>
      <c r="O189" s="58"/>
      <c r="P189" s="78"/>
      <c r="Q189" s="58"/>
      <c r="R189" s="58"/>
      <c r="S189" s="58"/>
      <c r="T189" s="58"/>
      <c r="U189" s="58"/>
      <c r="V189" s="58"/>
      <c r="W189" s="58"/>
      <c r="X189" s="58"/>
      <c r="Y189" s="58"/>
      <c r="Z189" s="106"/>
      <c r="AA189" s="48"/>
    </row>
    <row r="190" spans="1:27" ht="20.100000000000001" customHeight="1" x14ac:dyDescent="0.15">
      <c r="A190" s="25"/>
      <c r="B190" s="25"/>
      <c r="C190" s="43"/>
      <c r="D190" s="43"/>
      <c r="E190" s="43"/>
      <c r="F190" s="43"/>
      <c r="G190" s="43"/>
      <c r="H190" s="43"/>
      <c r="I190" s="43"/>
      <c r="J190" s="62"/>
      <c r="K190" s="62"/>
      <c r="L190" s="62"/>
      <c r="M190" s="79"/>
      <c r="N190" s="62"/>
      <c r="O190" s="62"/>
      <c r="P190" s="79"/>
      <c r="Q190" s="62"/>
      <c r="R190" s="62"/>
      <c r="S190" s="62"/>
      <c r="T190" s="62"/>
      <c r="U190" s="62"/>
      <c r="V190" s="62"/>
      <c r="W190" s="62"/>
      <c r="X190" s="62"/>
      <c r="Y190" s="62"/>
      <c r="Z190" s="62"/>
      <c r="AA190" s="62"/>
    </row>
    <row r="191" spans="1:27" ht="20.100000000000001" customHeight="1" x14ac:dyDescent="0.15">
      <c r="A191" s="24"/>
      <c r="B191" s="25"/>
      <c r="C191" s="43"/>
      <c r="D191" s="43"/>
      <c r="E191" s="43"/>
      <c r="F191" s="43"/>
      <c r="G191" s="43"/>
      <c r="H191" s="43"/>
      <c r="I191" s="62"/>
      <c r="J191" s="43"/>
      <c r="K191" s="43"/>
      <c r="L191" s="70"/>
      <c r="M191" s="43"/>
      <c r="N191" s="43"/>
      <c r="O191" s="43"/>
      <c r="P191" s="43"/>
      <c r="Q191" s="43"/>
      <c r="R191" s="43"/>
      <c r="S191" s="43"/>
      <c r="T191" s="43"/>
      <c r="U191" s="43"/>
      <c r="V191" s="43"/>
      <c r="W191" s="43"/>
      <c r="X191" s="43"/>
      <c r="Y191" s="43"/>
      <c r="Z191" s="43"/>
    </row>
    <row r="192" spans="1:27" ht="20.100000000000001" customHeight="1" x14ac:dyDescent="0.15">
      <c r="A192" s="24"/>
      <c r="B192" s="25"/>
      <c r="C192" s="252" t="s">
        <v>306</v>
      </c>
      <c r="D192" s="253"/>
      <c r="E192" s="253"/>
      <c r="F192" s="253"/>
      <c r="G192" s="253"/>
      <c r="H192" s="253"/>
      <c r="I192" s="254"/>
      <c r="L192" s="63"/>
    </row>
    <row r="193" spans="1:26" ht="20.100000000000001" customHeight="1" x14ac:dyDescent="0.15">
      <c r="A193" s="24"/>
      <c r="B193" s="25"/>
      <c r="C193" s="37"/>
      <c r="D193" s="38"/>
      <c r="E193" s="38"/>
      <c r="F193" s="38"/>
      <c r="G193" s="38"/>
      <c r="H193" s="38"/>
      <c r="I193" s="38"/>
      <c r="J193" s="39"/>
      <c r="K193" s="39"/>
      <c r="L193" s="74"/>
      <c r="M193" s="74"/>
      <c r="N193" s="39"/>
      <c r="O193" s="39"/>
      <c r="P193" s="39"/>
      <c r="Q193" s="39"/>
      <c r="R193" s="39"/>
      <c r="S193" s="39"/>
      <c r="T193" s="39"/>
      <c r="U193" s="39"/>
      <c r="V193" s="39"/>
      <c r="W193" s="39"/>
      <c r="X193" s="39"/>
      <c r="Y193" s="39"/>
      <c r="Z193" s="40"/>
    </row>
    <row r="194" spans="1:26" ht="20.100000000000001" hidden="1" customHeight="1" x14ac:dyDescent="0.15">
      <c r="A194" s="24"/>
      <c r="B194" s="25"/>
      <c r="C194" s="37"/>
      <c r="D194" s="38"/>
      <c r="E194" s="38"/>
      <c r="F194" s="38"/>
      <c r="G194" s="38"/>
      <c r="H194" s="38"/>
      <c r="I194" s="38"/>
      <c r="J194" s="43"/>
      <c r="K194" s="43"/>
      <c r="L194" s="70"/>
      <c r="M194" s="70"/>
      <c r="N194" s="43"/>
      <c r="O194" s="43"/>
      <c r="P194" s="43"/>
      <c r="Q194" s="43"/>
      <c r="R194" s="43"/>
      <c r="S194" s="43"/>
      <c r="T194" s="43"/>
      <c r="U194" s="43"/>
      <c r="V194" s="43"/>
      <c r="W194" s="43"/>
      <c r="X194" s="43"/>
      <c r="Y194" s="43"/>
      <c r="Z194" s="46"/>
    </row>
    <row r="195" spans="1:26" ht="20.100000000000001" customHeight="1" x14ac:dyDescent="0.15">
      <c r="A195" s="24"/>
      <c r="B195" s="25"/>
      <c r="C195" s="41"/>
      <c r="D195" s="42">
        <v>1</v>
      </c>
      <c r="E195" s="1" t="s">
        <v>56</v>
      </c>
      <c r="J195" s="45"/>
      <c r="K195" s="45"/>
      <c r="L195" s="77"/>
      <c r="M195" s="45"/>
      <c r="Y195" s="45"/>
      <c r="Z195" s="46"/>
    </row>
    <row r="196" spans="1:26" ht="20.100000000000001" customHeight="1" x14ac:dyDescent="0.15">
      <c r="A196" s="24"/>
      <c r="B196" s="25"/>
      <c r="C196" s="37"/>
      <c r="D196" s="100"/>
      <c r="E196" s="212" t="s">
        <v>308</v>
      </c>
      <c r="F196" s="213"/>
      <c r="G196" s="213"/>
      <c r="H196" s="214"/>
      <c r="I196" s="238" t="s">
        <v>311</v>
      </c>
      <c r="J196" s="239"/>
      <c r="K196" s="239"/>
      <c r="L196" s="239"/>
      <c r="M196" s="239"/>
      <c r="N196" s="240"/>
      <c r="O196" s="239" t="s">
        <v>309</v>
      </c>
      <c r="P196" s="239"/>
      <c r="Q196" s="239"/>
      <c r="R196" s="239"/>
      <c r="S196" s="240"/>
      <c r="Y196" s="45"/>
      <c r="Z196" s="82"/>
    </row>
    <row r="197" spans="1:26" ht="20.100000000000001" customHeight="1" x14ac:dyDescent="0.15">
      <c r="A197" s="24"/>
      <c r="B197" s="25"/>
      <c r="C197" s="37"/>
      <c r="D197" s="100"/>
      <c r="E197" s="215"/>
      <c r="F197" s="216"/>
      <c r="G197" s="216"/>
      <c r="H197" s="217"/>
      <c r="I197" s="244"/>
      <c r="J197" s="245"/>
      <c r="K197" s="245"/>
      <c r="L197" s="245"/>
      <c r="M197" s="245"/>
      <c r="N197" s="108" t="s">
        <v>9</v>
      </c>
      <c r="O197" s="244"/>
      <c r="P197" s="245"/>
      <c r="Q197" s="245"/>
      <c r="R197" s="245"/>
      <c r="S197" s="108" t="s">
        <v>9</v>
      </c>
      <c r="Y197" s="45"/>
      <c r="Z197" s="82"/>
    </row>
    <row r="198" spans="1:26" ht="20.100000000000001" customHeight="1" x14ac:dyDescent="0.15">
      <c r="A198" s="24"/>
      <c r="B198" s="25"/>
      <c r="C198" s="37"/>
      <c r="D198" s="100"/>
      <c r="E198" s="218"/>
      <c r="F198" s="219"/>
      <c r="G198" s="219"/>
      <c r="H198" s="220"/>
      <c r="I198" s="273"/>
      <c r="J198" s="274"/>
      <c r="K198" s="274"/>
      <c r="L198" s="274"/>
      <c r="M198" s="274"/>
      <c r="N198" s="109" t="s">
        <v>8</v>
      </c>
      <c r="O198" s="273"/>
      <c r="P198" s="274"/>
      <c r="Q198" s="274"/>
      <c r="R198" s="274"/>
      <c r="S198" s="110" t="s">
        <v>8</v>
      </c>
      <c r="Y198" s="45"/>
      <c r="Z198" s="82"/>
    </row>
    <row r="199" spans="1:26" ht="20.100000000000001" customHeight="1" x14ac:dyDescent="0.15">
      <c r="A199" s="24"/>
      <c r="B199" s="25"/>
      <c r="C199" s="37"/>
      <c r="D199" s="100"/>
      <c r="E199" s="209" t="s">
        <v>310</v>
      </c>
      <c r="F199" s="210"/>
      <c r="G199" s="210"/>
      <c r="H199" s="211"/>
      <c r="I199" s="275"/>
      <c r="J199" s="276"/>
      <c r="K199" s="276"/>
      <c r="L199" s="276"/>
      <c r="M199" s="276"/>
      <c r="N199" s="277"/>
      <c r="O199" s="275"/>
      <c r="P199" s="276"/>
      <c r="Q199" s="276"/>
      <c r="R199" s="276"/>
      <c r="S199" s="277"/>
      <c r="T199" s="99"/>
      <c r="U199" s="99"/>
      <c r="V199" s="45"/>
      <c r="W199" s="45"/>
      <c r="X199" s="45"/>
      <c r="Y199" s="45"/>
      <c r="Z199" s="82"/>
    </row>
    <row r="200" spans="1:26" ht="19.5" customHeight="1" x14ac:dyDescent="0.15">
      <c r="A200" s="24"/>
      <c r="B200" s="25"/>
      <c r="C200" s="37"/>
      <c r="D200" s="99"/>
      <c r="E200" s="111" t="str">
        <f>"*1 "&amp;日付例&amp;"　年月日を入力してください。"</f>
        <v>*1 例)2023/4/1、R5/4/1　年月日を入力してください。</v>
      </c>
      <c r="F200" s="112"/>
      <c r="G200" s="112"/>
      <c r="H200" s="112"/>
      <c r="I200" s="113"/>
      <c r="J200" s="114"/>
      <c r="K200" s="114"/>
      <c r="L200" s="114"/>
      <c r="M200" s="114"/>
      <c r="N200" s="114"/>
      <c r="O200" s="113"/>
      <c r="P200" s="114"/>
      <c r="Q200" s="114"/>
      <c r="R200" s="114"/>
      <c r="S200" s="114"/>
      <c r="T200" s="99"/>
      <c r="U200" s="99"/>
      <c r="V200" s="45"/>
      <c r="W200" s="45"/>
      <c r="X200" s="45"/>
      <c r="Y200" s="45"/>
      <c r="Z200" s="82"/>
    </row>
    <row r="201" spans="1:26" ht="13.5" customHeight="1" x14ac:dyDescent="0.15">
      <c r="A201" s="24"/>
      <c r="B201" s="25"/>
      <c r="C201" s="41"/>
      <c r="D201" s="42"/>
      <c r="E201" s="111"/>
      <c r="F201" s="115"/>
      <c r="G201" s="115"/>
      <c r="H201" s="115"/>
      <c r="P201" s="115"/>
      <c r="Q201" s="115"/>
      <c r="R201" s="115"/>
      <c r="S201" s="99"/>
      <c r="T201" s="45"/>
      <c r="U201" s="45"/>
      <c r="V201" s="45"/>
      <c r="W201" s="45"/>
      <c r="X201" s="45"/>
      <c r="Y201" s="45"/>
      <c r="Z201" s="46"/>
    </row>
    <row r="202" spans="1:26" ht="20.100000000000001" customHeight="1" x14ac:dyDescent="0.15">
      <c r="A202" s="24"/>
      <c r="B202" s="25"/>
      <c r="C202" s="41"/>
      <c r="D202" s="42">
        <v>2</v>
      </c>
      <c r="E202" s="1" t="s">
        <v>1</v>
      </c>
      <c r="J202" s="45"/>
      <c r="K202" s="45"/>
      <c r="L202" s="77"/>
      <c r="M202" s="45"/>
      <c r="N202" s="45"/>
      <c r="O202" s="77"/>
      <c r="P202" s="45"/>
      <c r="Q202" s="45"/>
      <c r="R202" s="77"/>
      <c r="S202" s="45"/>
      <c r="T202" s="45"/>
      <c r="U202" s="45"/>
      <c r="V202" s="45"/>
      <c r="W202" s="45"/>
      <c r="X202" s="45"/>
      <c r="Y202" s="45"/>
      <c r="Z202" s="46"/>
    </row>
    <row r="203" spans="1:26" ht="20.100000000000001" hidden="1" customHeight="1" x14ac:dyDescent="0.15">
      <c r="A203" s="24"/>
      <c r="B203" s="25"/>
      <c r="C203" s="41"/>
      <c r="D203" s="42"/>
      <c r="E203" s="116"/>
      <c r="I203" s="115"/>
      <c r="J203" s="45"/>
      <c r="K203" s="45"/>
      <c r="L203" s="77"/>
      <c r="M203" s="45"/>
      <c r="N203" s="45"/>
      <c r="O203" s="77"/>
      <c r="P203" s="45"/>
      <c r="Q203" s="45"/>
      <c r="R203" s="77"/>
      <c r="S203" s="45"/>
      <c r="T203" s="45"/>
      <c r="U203" s="45"/>
      <c r="V203" s="45"/>
      <c r="W203" s="45"/>
      <c r="X203" s="45"/>
      <c r="Y203" s="45"/>
      <c r="Z203" s="46"/>
    </row>
    <row r="204" spans="1:26" ht="20.100000000000001" customHeight="1" x14ac:dyDescent="0.15">
      <c r="A204" s="24"/>
      <c r="B204" s="25"/>
      <c r="C204" s="41"/>
      <c r="D204" s="42"/>
      <c r="E204" s="255" t="s">
        <v>360</v>
      </c>
      <c r="F204" s="256"/>
      <c r="G204" s="256"/>
      <c r="H204" s="257"/>
      <c r="I204" s="264"/>
      <c r="J204" s="265"/>
      <c r="K204" s="265"/>
      <c r="L204" s="265"/>
      <c r="M204" s="266"/>
      <c r="N204" s="1" t="s">
        <v>359</v>
      </c>
      <c r="P204" s="115"/>
      <c r="Q204" s="115"/>
      <c r="R204" s="115"/>
      <c r="S204" s="45"/>
      <c r="T204" s="45"/>
      <c r="U204" s="45"/>
      <c r="V204" s="45"/>
      <c r="W204" s="45"/>
      <c r="X204" s="45"/>
      <c r="Y204" s="45"/>
      <c r="Z204" s="46"/>
    </row>
    <row r="205" spans="1:26" ht="20.100000000000001" customHeight="1" x14ac:dyDescent="0.15">
      <c r="A205" s="24"/>
      <c r="B205" s="25"/>
      <c r="C205" s="37"/>
      <c r="D205" s="42"/>
      <c r="E205" s="258" t="s">
        <v>361</v>
      </c>
      <c r="F205" s="259"/>
      <c r="G205" s="259"/>
      <c r="H205" s="260"/>
      <c r="I205" s="267"/>
      <c r="J205" s="268"/>
      <c r="K205" s="268"/>
      <c r="L205" s="268"/>
      <c r="M205" s="269"/>
      <c r="N205" s="1" t="s">
        <v>359</v>
      </c>
      <c r="P205" s="115"/>
      <c r="Q205" s="115"/>
      <c r="R205" s="115"/>
      <c r="S205" s="99"/>
      <c r="T205" s="105"/>
      <c r="U205" s="105"/>
      <c r="V205" s="105"/>
      <c r="W205" s="105"/>
      <c r="X205" s="105"/>
      <c r="Y205" s="105"/>
      <c r="Z205" s="46"/>
    </row>
    <row r="206" spans="1:26" ht="20.100000000000001" customHeight="1" thickBot="1" x14ac:dyDescent="0.2">
      <c r="A206" s="24"/>
      <c r="B206" s="25"/>
      <c r="C206" s="37"/>
      <c r="D206" s="42"/>
      <c r="E206" s="261" t="s">
        <v>362</v>
      </c>
      <c r="F206" s="262"/>
      <c r="G206" s="262"/>
      <c r="H206" s="263"/>
      <c r="I206" s="270"/>
      <c r="J206" s="271"/>
      <c r="K206" s="271"/>
      <c r="L206" s="271"/>
      <c r="M206" s="272"/>
      <c r="N206" s="1" t="s">
        <v>359</v>
      </c>
      <c r="P206" s="115"/>
      <c r="Q206" s="115"/>
      <c r="R206" s="115"/>
      <c r="S206" s="99"/>
      <c r="T206" s="99"/>
      <c r="U206" s="99"/>
      <c r="V206" s="99"/>
      <c r="W206" s="99"/>
      <c r="X206" s="99"/>
      <c r="Y206" s="99"/>
      <c r="Z206" s="46"/>
    </row>
    <row r="207" spans="1:26" ht="20.100000000000001" customHeight="1" thickTop="1" x14ac:dyDescent="0.15">
      <c r="A207" s="24"/>
      <c r="B207" s="25"/>
      <c r="C207" s="41"/>
      <c r="D207" s="42"/>
      <c r="E207" s="246" t="s">
        <v>363</v>
      </c>
      <c r="F207" s="247"/>
      <c r="G207" s="247"/>
      <c r="H207" s="248"/>
      <c r="I207" s="249">
        <f>I204+I205+I206</f>
        <v>0</v>
      </c>
      <c r="J207" s="250"/>
      <c r="K207" s="250"/>
      <c r="L207" s="250"/>
      <c r="M207" s="251"/>
      <c r="N207" s="1" t="s">
        <v>359</v>
      </c>
      <c r="P207" s="115"/>
      <c r="Q207" s="115"/>
      <c r="R207" s="115"/>
      <c r="S207" s="99"/>
      <c r="T207" s="45"/>
      <c r="U207" s="45"/>
      <c r="V207" s="45"/>
      <c r="W207" s="45"/>
      <c r="X207" s="45"/>
      <c r="Y207" s="45"/>
      <c r="Z207" s="46"/>
    </row>
    <row r="208" spans="1:26" ht="20.100000000000001" customHeight="1" x14ac:dyDescent="0.15">
      <c r="A208" s="24"/>
      <c r="B208" s="25"/>
      <c r="C208" s="41"/>
      <c r="D208" s="42"/>
      <c r="E208" s="115"/>
      <c r="F208" s="115"/>
      <c r="G208" s="115"/>
      <c r="H208" s="115"/>
      <c r="I208" s="115"/>
      <c r="J208" s="115"/>
      <c r="K208" s="115"/>
      <c r="L208" s="115"/>
      <c r="M208" s="115"/>
      <c r="N208" s="115"/>
      <c r="O208" s="115"/>
      <c r="P208" s="115"/>
      <c r="Q208" s="115"/>
      <c r="R208" s="115"/>
      <c r="S208" s="99"/>
      <c r="T208" s="45"/>
      <c r="U208" s="45"/>
      <c r="V208" s="45"/>
      <c r="W208" s="45"/>
      <c r="X208" s="45"/>
      <c r="Y208" s="45"/>
      <c r="Z208" s="46"/>
    </row>
    <row r="209" spans="1:28" ht="20.100000000000001" customHeight="1" x14ac:dyDescent="0.15">
      <c r="A209" s="24"/>
      <c r="B209" s="25"/>
      <c r="C209" s="41"/>
      <c r="D209" s="42">
        <v>3</v>
      </c>
      <c r="E209" s="1" t="s">
        <v>61</v>
      </c>
      <c r="J209" s="45"/>
      <c r="K209" s="45"/>
      <c r="L209" s="77"/>
      <c r="M209" s="45"/>
      <c r="N209" s="45"/>
      <c r="O209" s="77"/>
      <c r="P209" s="45"/>
      <c r="Q209" s="45"/>
      <c r="R209" s="77"/>
      <c r="S209" s="45"/>
      <c r="T209" s="45"/>
      <c r="U209" s="45"/>
      <c r="V209" s="45"/>
      <c r="W209" s="45"/>
      <c r="X209" s="45"/>
      <c r="Y209" s="45"/>
      <c r="Z209" s="46"/>
    </row>
    <row r="210" spans="1:28" ht="75" customHeight="1" x14ac:dyDescent="0.15">
      <c r="A210" s="24"/>
      <c r="B210" s="25"/>
      <c r="C210" s="37"/>
      <c r="E210" s="321" t="s">
        <v>320</v>
      </c>
      <c r="F210" s="321"/>
      <c r="G210" s="321"/>
      <c r="H210" s="321"/>
      <c r="I210" s="321"/>
      <c r="J210" s="321"/>
      <c r="K210" s="321"/>
      <c r="L210" s="321"/>
      <c r="M210" s="321"/>
      <c r="N210" s="321"/>
      <c r="O210" s="321"/>
      <c r="P210" s="321"/>
      <c r="Q210" s="321"/>
      <c r="R210" s="321"/>
      <c r="S210" s="321"/>
      <c r="T210" s="321"/>
      <c r="U210" s="321"/>
      <c r="V210" s="321"/>
      <c r="W210" s="321"/>
      <c r="X210" s="321"/>
      <c r="Y210" s="321"/>
      <c r="Z210" s="46"/>
    </row>
    <row r="211" spans="1:28" ht="30" customHeight="1" x14ac:dyDescent="0.15">
      <c r="A211" s="24">
        <f>IF(OR(COUNTIF(R212:R352,"○")&lt;1,希望業種数&gt;3), 1001, 0)</f>
        <v>1001</v>
      </c>
      <c r="B211" s="107"/>
      <c r="C211" s="37"/>
      <c r="E211" s="207" t="s">
        <v>318</v>
      </c>
      <c r="F211" s="208"/>
      <c r="G211" s="206" t="s">
        <v>316</v>
      </c>
      <c r="H211" s="206"/>
      <c r="I211" s="206"/>
      <c r="J211" s="206"/>
      <c r="K211" s="206"/>
      <c r="L211" s="206"/>
      <c r="M211" s="206"/>
      <c r="N211" s="323" t="s">
        <v>58</v>
      </c>
      <c r="O211" s="324"/>
      <c r="P211" s="324"/>
      <c r="Q211" s="325"/>
      <c r="R211" s="117" t="s">
        <v>57</v>
      </c>
      <c r="S211" s="198" t="s">
        <v>59</v>
      </c>
      <c r="T211" s="199"/>
      <c r="U211" s="199"/>
      <c r="V211" s="199"/>
      <c r="W211" s="200"/>
      <c r="X211" s="199" t="s">
        <v>60</v>
      </c>
      <c r="Y211" s="322"/>
      <c r="Z211" s="46"/>
      <c r="AB211" s="118">
        <f>COUNTIF(AB212:AB352,TRUE)</f>
        <v>0</v>
      </c>
    </row>
    <row r="212" spans="1:28" ht="30" customHeight="1" x14ac:dyDescent="0.15">
      <c r="A212" s="24">
        <f t="shared" ref="A212:A243" si="0">IF(AND(R212="○",TRIM(S212)=""), 1001, 0)</f>
        <v>0</v>
      </c>
      <c r="B212" s="119"/>
      <c r="C212" s="43"/>
      <c r="D212" s="43"/>
      <c r="E212" s="180" t="s">
        <v>321</v>
      </c>
      <c r="F212" s="181"/>
      <c r="G212" s="192" t="s">
        <v>63</v>
      </c>
      <c r="H212" s="157"/>
      <c r="I212" s="157"/>
      <c r="J212" s="157"/>
      <c r="K212" s="157"/>
      <c r="L212" s="158"/>
      <c r="M212" s="120" t="s">
        <v>76</v>
      </c>
      <c r="N212" s="189" t="s">
        <v>366</v>
      </c>
      <c r="O212" s="190"/>
      <c r="P212" s="190"/>
      <c r="Q212" s="191"/>
      <c r="R212" s="3"/>
      <c r="S212" s="186"/>
      <c r="T212" s="187"/>
      <c r="U212" s="187"/>
      <c r="V212" s="187"/>
      <c r="W212" s="188"/>
      <c r="X212" s="186"/>
      <c r="Y212" s="226"/>
      <c r="Z212" s="46"/>
      <c r="AB212" s="118" t="b">
        <f>COUNTIF(R212:R219,"○")&gt;0</f>
        <v>0</v>
      </c>
    </row>
    <row r="213" spans="1:28" ht="30" customHeight="1" x14ac:dyDescent="0.15">
      <c r="A213" s="24">
        <f t="shared" si="0"/>
        <v>0</v>
      </c>
      <c r="B213" s="119"/>
      <c r="C213" s="43"/>
      <c r="D213" s="43"/>
      <c r="E213" s="182"/>
      <c r="F213" s="183"/>
      <c r="G213" s="138" t="s">
        <v>64</v>
      </c>
      <c r="H213" s="139"/>
      <c r="I213" s="139"/>
      <c r="J213" s="139"/>
      <c r="K213" s="139"/>
      <c r="L213" s="140"/>
      <c r="M213" s="121" t="s">
        <v>77</v>
      </c>
      <c r="N213" s="162" t="s">
        <v>71</v>
      </c>
      <c r="O213" s="163"/>
      <c r="P213" s="163"/>
      <c r="Q213" s="164"/>
      <c r="R213" s="4"/>
      <c r="S213" s="174"/>
      <c r="T213" s="175"/>
      <c r="U213" s="175"/>
      <c r="V213" s="175"/>
      <c r="W213" s="176"/>
      <c r="X213" s="174"/>
      <c r="Y213" s="224"/>
      <c r="Z213" s="46"/>
    </row>
    <row r="214" spans="1:28" ht="30" customHeight="1" x14ac:dyDescent="0.15">
      <c r="A214" s="122">
        <f t="shared" si="0"/>
        <v>0</v>
      </c>
      <c r="B214" s="82"/>
      <c r="D214" s="82"/>
      <c r="E214" s="182"/>
      <c r="F214" s="183"/>
      <c r="G214" s="138" t="s">
        <v>65</v>
      </c>
      <c r="H214" s="139"/>
      <c r="I214" s="139"/>
      <c r="J214" s="139"/>
      <c r="K214" s="139"/>
      <c r="L214" s="140"/>
      <c r="M214" s="121" t="s">
        <v>78</v>
      </c>
      <c r="N214" s="162" t="s">
        <v>72</v>
      </c>
      <c r="O214" s="163"/>
      <c r="P214" s="163"/>
      <c r="Q214" s="164"/>
      <c r="R214" s="4"/>
      <c r="S214" s="174"/>
      <c r="T214" s="175"/>
      <c r="U214" s="175"/>
      <c r="V214" s="175"/>
      <c r="W214" s="176"/>
      <c r="X214" s="174"/>
      <c r="Y214" s="224"/>
      <c r="Z214" s="82"/>
    </row>
    <row r="215" spans="1:28" ht="45" customHeight="1" x14ac:dyDescent="0.15">
      <c r="A215" s="122">
        <f t="shared" si="0"/>
        <v>0</v>
      </c>
      <c r="B215" s="82"/>
      <c r="E215" s="182"/>
      <c r="F215" s="183"/>
      <c r="G215" s="138" t="s">
        <v>66</v>
      </c>
      <c r="H215" s="139"/>
      <c r="I215" s="139"/>
      <c r="J215" s="139"/>
      <c r="K215" s="139"/>
      <c r="L215" s="140"/>
      <c r="M215" s="121" t="s">
        <v>79</v>
      </c>
      <c r="N215" s="162" t="s">
        <v>345</v>
      </c>
      <c r="O215" s="163"/>
      <c r="P215" s="163"/>
      <c r="Q215" s="164"/>
      <c r="R215" s="4"/>
      <c r="S215" s="174"/>
      <c r="T215" s="175"/>
      <c r="U215" s="175"/>
      <c r="V215" s="175"/>
      <c r="W215" s="176"/>
      <c r="X215" s="174"/>
      <c r="Y215" s="224"/>
      <c r="Z215" s="82"/>
    </row>
    <row r="216" spans="1:28" ht="30" customHeight="1" x14ac:dyDescent="0.15">
      <c r="A216" s="122">
        <f t="shared" si="0"/>
        <v>0</v>
      </c>
      <c r="B216" s="82"/>
      <c r="E216" s="182"/>
      <c r="F216" s="183"/>
      <c r="G216" s="138" t="s">
        <v>67</v>
      </c>
      <c r="H216" s="139"/>
      <c r="I216" s="139"/>
      <c r="J216" s="139"/>
      <c r="K216" s="139"/>
      <c r="L216" s="140"/>
      <c r="M216" s="121" t="s">
        <v>80</v>
      </c>
      <c r="N216" s="162" t="s">
        <v>73</v>
      </c>
      <c r="O216" s="163"/>
      <c r="P216" s="163"/>
      <c r="Q216" s="164"/>
      <c r="R216" s="4"/>
      <c r="S216" s="174"/>
      <c r="T216" s="175"/>
      <c r="U216" s="175"/>
      <c r="V216" s="175"/>
      <c r="W216" s="176"/>
      <c r="X216" s="174"/>
      <c r="Y216" s="224"/>
      <c r="Z216" s="82"/>
    </row>
    <row r="217" spans="1:28" ht="30" customHeight="1" x14ac:dyDescent="0.15">
      <c r="A217" s="122">
        <f t="shared" si="0"/>
        <v>0</v>
      </c>
      <c r="B217" s="82"/>
      <c r="E217" s="182"/>
      <c r="F217" s="183"/>
      <c r="G217" s="138" t="s">
        <v>68</v>
      </c>
      <c r="H217" s="139"/>
      <c r="I217" s="139"/>
      <c r="J217" s="139"/>
      <c r="K217" s="139"/>
      <c r="L217" s="140"/>
      <c r="M217" s="121" t="s">
        <v>81</v>
      </c>
      <c r="N217" s="162" t="s">
        <v>74</v>
      </c>
      <c r="O217" s="163"/>
      <c r="P217" s="163"/>
      <c r="Q217" s="164"/>
      <c r="R217" s="4"/>
      <c r="S217" s="174"/>
      <c r="T217" s="175"/>
      <c r="U217" s="175"/>
      <c r="V217" s="175"/>
      <c r="W217" s="176"/>
      <c r="X217" s="174"/>
      <c r="Y217" s="224"/>
      <c r="Z217" s="82"/>
    </row>
    <row r="218" spans="1:28" ht="30" customHeight="1" x14ac:dyDescent="0.15">
      <c r="A218" s="122">
        <f t="shared" si="0"/>
        <v>0</v>
      </c>
      <c r="B218" s="82"/>
      <c r="E218" s="182"/>
      <c r="F218" s="183"/>
      <c r="G218" s="138" t="s">
        <v>69</v>
      </c>
      <c r="H218" s="139"/>
      <c r="I218" s="139"/>
      <c r="J218" s="139"/>
      <c r="K218" s="139"/>
      <c r="L218" s="140"/>
      <c r="M218" s="121" t="s">
        <v>62</v>
      </c>
      <c r="N218" s="162" t="s">
        <v>75</v>
      </c>
      <c r="O218" s="163"/>
      <c r="P218" s="163"/>
      <c r="Q218" s="164"/>
      <c r="R218" s="4"/>
      <c r="S218" s="174"/>
      <c r="T218" s="175"/>
      <c r="U218" s="175"/>
      <c r="V218" s="175"/>
      <c r="W218" s="176"/>
      <c r="X218" s="174"/>
      <c r="Y218" s="224"/>
      <c r="Z218" s="82"/>
    </row>
    <row r="219" spans="1:28" ht="30" customHeight="1" x14ac:dyDescent="0.15">
      <c r="A219" s="122">
        <f t="shared" si="0"/>
        <v>0</v>
      </c>
      <c r="B219" s="82"/>
      <c r="E219" s="184"/>
      <c r="F219" s="185"/>
      <c r="G219" s="159" t="s">
        <v>70</v>
      </c>
      <c r="H219" s="160"/>
      <c r="I219" s="160"/>
      <c r="J219" s="160"/>
      <c r="K219" s="160"/>
      <c r="L219" s="161"/>
      <c r="M219" s="123" t="s">
        <v>82</v>
      </c>
      <c r="N219" s="165"/>
      <c r="O219" s="166"/>
      <c r="P219" s="166"/>
      <c r="Q219" s="167"/>
      <c r="R219" s="5"/>
      <c r="S219" s="177"/>
      <c r="T219" s="178"/>
      <c r="U219" s="178"/>
      <c r="V219" s="178"/>
      <c r="W219" s="179"/>
      <c r="X219" s="177"/>
      <c r="Y219" s="225"/>
      <c r="Z219" s="82"/>
    </row>
    <row r="220" spans="1:28" ht="30" customHeight="1" x14ac:dyDescent="0.15">
      <c r="A220" s="122">
        <f t="shared" si="0"/>
        <v>0</v>
      </c>
      <c r="B220" s="82"/>
      <c r="E220" s="180" t="s">
        <v>322</v>
      </c>
      <c r="F220" s="181"/>
      <c r="G220" s="192" t="s">
        <v>83</v>
      </c>
      <c r="H220" s="157"/>
      <c r="I220" s="157"/>
      <c r="J220" s="157"/>
      <c r="K220" s="157"/>
      <c r="L220" s="158"/>
      <c r="M220" s="124" t="s">
        <v>76</v>
      </c>
      <c r="N220" s="228" t="s">
        <v>86</v>
      </c>
      <c r="O220" s="229"/>
      <c r="P220" s="229"/>
      <c r="Q220" s="230"/>
      <c r="R220" s="3"/>
      <c r="S220" s="186"/>
      <c r="T220" s="187"/>
      <c r="U220" s="187"/>
      <c r="V220" s="187"/>
      <c r="W220" s="188"/>
      <c r="X220" s="186"/>
      <c r="Y220" s="226"/>
      <c r="Z220" s="82"/>
      <c r="AB220" s="118" t="b">
        <f>COUNTIF(R220:R223,"○")&gt;0</f>
        <v>0</v>
      </c>
    </row>
    <row r="221" spans="1:28" ht="30" customHeight="1" x14ac:dyDescent="0.15">
      <c r="A221" s="122">
        <f t="shared" si="0"/>
        <v>0</v>
      </c>
      <c r="B221" s="82"/>
      <c r="E221" s="182"/>
      <c r="F221" s="183"/>
      <c r="G221" s="138" t="s">
        <v>84</v>
      </c>
      <c r="H221" s="139"/>
      <c r="I221" s="139"/>
      <c r="J221" s="139"/>
      <c r="K221" s="139"/>
      <c r="L221" s="140"/>
      <c r="M221" s="121" t="s">
        <v>77</v>
      </c>
      <c r="N221" s="162"/>
      <c r="O221" s="163"/>
      <c r="P221" s="163"/>
      <c r="Q221" s="164"/>
      <c r="R221" s="4"/>
      <c r="S221" s="174"/>
      <c r="T221" s="175"/>
      <c r="U221" s="175"/>
      <c r="V221" s="175"/>
      <c r="W221" s="176"/>
      <c r="X221" s="174"/>
      <c r="Y221" s="224"/>
      <c r="Z221" s="82"/>
    </row>
    <row r="222" spans="1:28" ht="30" customHeight="1" x14ac:dyDescent="0.15">
      <c r="A222" s="122">
        <f t="shared" si="0"/>
        <v>0</v>
      </c>
      <c r="B222" s="82"/>
      <c r="E222" s="182"/>
      <c r="F222" s="183"/>
      <c r="G222" s="138" t="s">
        <v>85</v>
      </c>
      <c r="H222" s="139"/>
      <c r="I222" s="139"/>
      <c r="J222" s="139"/>
      <c r="K222" s="139"/>
      <c r="L222" s="140"/>
      <c r="M222" s="121" t="s">
        <v>78</v>
      </c>
      <c r="N222" s="162" t="s">
        <v>87</v>
      </c>
      <c r="O222" s="163"/>
      <c r="P222" s="163"/>
      <c r="Q222" s="164"/>
      <c r="R222" s="4"/>
      <c r="S222" s="174"/>
      <c r="T222" s="175"/>
      <c r="U222" s="175"/>
      <c r="V222" s="175"/>
      <c r="W222" s="176"/>
      <c r="X222" s="174"/>
      <c r="Y222" s="224"/>
      <c r="Z222" s="82"/>
    </row>
    <row r="223" spans="1:28" ht="30" customHeight="1" x14ac:dyDescent="0.15">
      <c r="A223" s="122">
        <f t="shared" si="0"/>
        <v>0</v>
      </c>
      <c r="B223" s="82"/>
      <c r="E223" s="184"/>
      <c r="F223" s="185"/>
      <c r="G223" s="159" t="s">
        <v>70</v>
      </c>
      <c r="H223" s="160"/>
      <c r="I223" s="160"/>
      <c r="J223" s="160"/>
      <c r="K223" s="160"/>
      <c r="L223" s="161"/>
      <c r="M223" s="123" t="s">
        <v>82</v>
      </c>
      <c r="N223" s="241"/>
      <c r="O223" s="242"/>
      <c r="P223" s="242"/>
      <c r="Q223" s="243"/>
      <c r="R223" s="5"/>
      <c r="S223" s="177"/>
      <c r="T223" s="178"/>
      <c r="U223" s="178"/>
      <c r="V223" s="178"/>
      <c r="W223" s="179"/>
      <c r="X223" s="177"/>
      <c r="Y223" s="225"/>
      <c r="Z223" s="82"/>
    </row>
    <row r="224" spans="1:28" ht="30" customHeight="1" x14ac:dyDescent="0.15">
      <c r="A224" s="122">
        <f t="shared" si="0"/>
        <v>0</v>
      </c>
      <c r="B224" s="82"/>
      <c r="E224" s="180" t="s">
        <v>323</v>
      </c>
      <c r="F224" s="181"/>
      <c r="G224" s="192" t="s">
        <v>88</v>
      </c>
      <c r="H224" s="157"/>
      <c r="I224" s="157"/>
      <c r="J224" s="157"/>
      <c r="K224" s="157"/>
      <c r="L224" s="158"/>
      <c r="M224" s="124" t="s">
        <v>76</v>
      </c>
      <c r="N224" s="228" t="s">
        <v>93</v>
      </c>
      <c r="O224" s="229"/>
      <c r="P224" s="229"/>
      <c r="Q224" s="230"/>
      <c r="R224" s="3"/>
      <c r="S224" s="186"/>
      <c r="T224" s="187"/>
      <c r="U224" s="187"/>
      <c r="V224" s="187"/>
      <c r="W224" s="188"/>
      <c r="X224" s="186"/>
      <c r="Y224" s="226"/>
      <c r="Z224" s="82"/>
      <c r="AB224" s="118" t="b">
        <f>COUNTIF(R224:R229,"○")&gt;0</f>
        <v>0</v>
      </c>
    </row>
    <row r="225" spans="1:28" ht="45" customHeight="1" x14ac:dyDescent="0.15">
      <c r="A225" s="122">
        <f t="shared" si="0"/>
        <v>0</v>
      </c>
      <c r="B225" s="82"/>
      <c r="E225" s="182"/>
      <c r="F225" s="183"/>
      <c r="G225" s="138" t="s">
        <v>89</v>
      </c>
      <c r="H225" s="139"/>
      <c r="I225" s="139"/>
      <c r="J225" s="139"/>
      <c r="K225" s="139"/>
      <c r="L225" s="140"/>
      <c r="M225" s="121" t="s">
        <v>77</v>
      </c>
      <c r="N225" s="162" t="s">
        <v>94</v>
      </c>
      <c r="O225" s="163"/>
      <c r="P225" s="163"/>
      <c r="Q225" s="164"/>
      <c r="R225" s="4"/>
      <c r="S225" s="174"/>
      <c r="T225" s="175"/>
      <c r="U225" s="175"/>
      <c r="V225" s="175"/>
      <c r="W225" s="176"/>
      <c r="X225" s="174"/>
      <c r="Y225" s="224"/>
      <c r="Z225" s="82"/>
    </row>
    <row r="226" spans="1:28" ht="30" customHeight="1" x14ac:dyDescent="0.15">
      <c r="A226" s="122">
        <f t="shared" si="0"/>
        <v>0</v>
      </c>
      <c r="B226" s="82"/>
      <c r="E226" s="182"/>
      <c r="F226" s="183"/>
      <c r="G226" s="138" t="s">
        <v>90</v>
      </c>
      <c r="H226" s="139"/>
      <c r="I226" s="139"/>
      <c r="J226" s="139"/>
      <c r="K226" s="139"/>
      <c r="L226" s="140"/>
      <c r="M226" s="121" t="s">
        <v>78</v>
      </c>
      <c r="N226" s="162"/>
      <c r="O226" s="163"/>
      <c r="P226" s="163"/>
      <c r="Q226" s="164"/>
      <c r="R226" s="4"/>
      <c r="S226" s="174"/>
      <c r="T226" s="175"/>
      <c r="U226" s="175"/>
      <c r="V226" s="175"/>
      <c r="W226" s="176"/>
      <c r="X226" s="174"/>
      <c r="Y226" s="224"/>
      <c r="Z226" s="82"/>
    </row>
    <row r="227" spans="1:28" ht="30" customHeight="1" x14ac:dyDescent="0.15">
      <c r="A227" s="122">
        <f t="shared" si="0"/>
        <v>0</v>
      </c>
      <c r="B227" s="82"/>
      <c r="E227" s="182"/>
      <c r="F227" s="183"/>
      <c r="G227" s="138" t="s">
        <v>91</v>
      </c>
      <c r="H227" s="139"/>
      <c r="I227" s="139"/>
      <c r="J227" s="139"/>
      <c r="K227" s="139"/>
      <c r="L227" s="140"/>
      <c r="M227" s="121" t="s">
        <v>79</v>
      </c>
      <c r="N227" s="162" t="s">
        <v>95</v>
      </c>
      <c r="O227" s="163"/>
      <c r="P227" s="163"/>
      <c r="Q227" s="164"/>
      <c r="R227" s="6"/>
      <c r="S227" s="174"/>
      <c r="T227" s="175"/>
      <c r="U227" s="175"/>
      <c r="V227" s="175"/>
      <c r="W227" s="176"/>
      <c r="X227" s="174"/>
      <c r="Y227" s="224"/>
      <c r="Z227" s="82"/>
    </row>
    <row r="228" spans="1:28" ht="30" customHeight="1" x14ac:dyDescent="0.15">
      <c r="A228" s="122">
        <f t="shared" si="0"/>
        <v>0</v>
      </c>
      <c r="B228" s="82"/>
      <c r="E228" s="182"/>
      <c r="F228" s="183"/>
      <c r="G228" s="138" t="s">
        <v>92</v>
      </c>
      <c r="H228" s="139"/>
      <c r="I228" s="139"/>
      <c r="J228" s="139"/>
      <c r="K228" s="139"/>
      <c r="L228" s="140"/>
      <c r="M228" s="121" t="s">
        <v>80</v>
      </c>
      <c r="N228" s="162" t="s">
        <v>367</v>
      </c>
      <c r="O228" s="163"/>
      <c r="P228" s="163"/>
      <c r="Q228" s="164"/>
      <c r="R228" s="5"/>
      <c r="S228" s="174"/>
      <c r="T228" s="175"/>
      <c r="U228" s="175"/>
      <c r="V228" s="175"/>
      <c r="W228" s="176"/>
      <c r="X228" s="174"/>
      <c r="Y228" s="224"/>
      <c r="Z228" s="82"/>
    </row>
    <row r="229" spans="1:28" ht="30" customHeight="1" x14ac:dyDescent="0.15">
      <c r="A229" s="122">
        <f t="shared" si="0"/>
        <v>0</v>
      </c>
      <c r="B229" s="82"/>
      <c r="E229" s="184"/>
      <c r="F229" s="185"/>
      <c r="G229" s="159" t="s">
        <v>70</v>
      </c>
      <c r="H229" s="160"/>
      <c r="I229" s="160"/>
      <c r="J229" s="160"/>
      <c r="K229" s="160"/>
      <c r="L229" s="161"/>
      <c r="M229" s="123" t="s">
        <v>82</v>
      </c>
      <c r="N229" s="165" t="s">
        <v>96</v>
      </c>
      <c r="O229" s="166"/>
      <c r="P229" s="166"/>
      <c r="Q229" s="167"/>
      <c r="R229" s="5"/>
      <c r="S229" s="177"/>
      <c r="T229" s="178"/>
      <c r="U229" s="178"/>
      <c r="V229" s="178"/>
      <c r="W229" s="179"/>
      <c r="X229" s="177"/>
      <c r="Y229" s="225"/>
      <c r="Z229" s="82"/>
    </row>
    <row r="230" spans="1:28" ht="30" customHeight="1" x14ac:dyDescent="0.15">
      <c r="A230" s="122">
        <f t="shared" si="0"/>
        <v>0</v>
      </c>
      <c r="B230" s="82"/>
      <c r="E230" s="201" t="s">
        <v>324</v>
      </c>
      <c r="F230" s="202"/>
      <c r="G230" s="192" t="s">
        <v>107</v>
      </c>
      <c r="H230" s="157"/>
      <c r="I230" s="157"/>
      <c r="J230" s="157"/>
      <c r="K230" s="157"/>
      <c r="L230" s="158"/>
      <c r="M230" s="124" t="s">
        <v>76</v>
      </c>
      <c r="N230" s="228" t="s">
        <v>111</v>
      </c>
      <c r="O230" s="229"/>
      <c r="P230" s="229"/>
      <c r="Q230" s="230"/>
      <c r="R230" s="3"/>
      <c r="S230" s="186"/>
      <c r="T230" s="187"/>
      <c r="U230" s="187"/>
      <c r="V230" s="187"/>
      <c r="W230" s="188"/>
      <c r="X230" s="186"/>
      <c r="Y230" s="226"/>
      <c r="Z230" s="82"/>
      <c r="AB230" s="118" t="b">
        <f>COUNTIF(R230:R234,"○")&gt;0</f>
        <v>0</v>
      </c>
    </row>
    <row r="231" spans="1:28" ht="30" customHeight="1" x14ac:dyDescent="0.15">
      <c r="A231" s="122">
        <f t="shared" si="0"/>
        <v>0</v>
      </c>
      <c r="B231" s="82"/>
      <c r="E231" s="203"/>
      <c r="F231" s="142"/>
      <c r="G231" s="138" t="s">
        <v>108</v>
      </c>
      <c r="H231" s="139"/>
      <c r="I231" s="139"/>
      <c r="J231" s="139"/>
      <c r="K231" s="139"/>
      <c r="L231" s="140"/>
      <c r="M231" s="121" t="s">
        <v>77</v>
      </c>
      <c r="N231" s="162" t="s">
        <v>112</v>
      </c>
      <c r="O231" s="163"/>
      <c r="P231" s="163"/>
      <c r="Q231" s="164"/>
      <c r="R231" s="4"/>
      <c r="S231" s="174"/>
      <c r="T231" s="175"/>
      <c r="U231" s="175"/>
      <c r="V231" s="175"/>
      <c r="W231" s="176"/>
      <c r="X231" s="174"/>
      <c r="Y231" s="224"/>
      <c r="Z231" s="82"/>
    </row>
    <row r="232" spans="1:28" ht="30" customHeight="1" x14ac:dyDescent="0.15">
      <c r="A232" s="122">
        <f t="shared" si="0"/>
        <v>0</v>
      </c>
      <c r="B232" s="82"/>
      <c r="E232" s="203"/>
      <c r="F232" s="142"/>
      <c r="G232" s="138" t="s">
        <v>109</v>
      </c>
      <c r="H232" s="139"/>
      <c r="I232" s="139"/>
      <c r="J232" s="139"/>
      <c r="K232" s="139"/>
      <c r="L232" s="140"/>
      <c r="M232" s="121" t="s">
        <v>78</v>
      </c>
      <c r="N232" s="162" t="s">
        <v>113</v>
      </c>
      <c r="O232" s="163"/>
      <c r="P232" s="163"/>
      <c r="Q232" s="164"/>
      <c r="R232" s="4"/>
      <c r="S232" s="174"/>
      <c r="T232" s="175"/>
      <c r="U232" s="175"/>
      <c r="V232" s="175"/>
      <c r="W232" s="176"/>
      <c r="X232" s="174"/>
      <c r="Y232" s="224"/>
      <c r="Z232" s="82"/>
    </row>
    <row r="233" spans="1:28" ht="30" customHeight="1" x14ac:dyDescent="0.15">
      <c r="A233" s="122">
        <f t="shared" si="0"/>
        <v>0</v>
      </c>
      <c r="B233" s="82"/>
      <c r="E233" s="203"/>
      <c r="F233" s="142"/>
      <c r="G233" s="138" t="s">
        <v>110</v>
      </c>
      <c r="H233" s="139"/>
      <c r="I233" s="139"/>
      <c r="J233" s="139"/>
      <c r="K233" s="139"/>
      <c r="L233" s="140"/>
      <c r="M233" s="121" t="s">
        <v>79</v>
      </c>
      <c r="N233" s="162" t="s">
        <v>114</v>
      </c>
      <c r="O233" s="163"/>
      <c r="P233" s="163"/>
      <c r="Q233" s="164"/>
      <c r="R233" s="4"/>
      <c r="S233" s="174"/>
      <c r="T233" s="175"/>
      <c r="U233" s="175"/>
      <c r="V233" s="175"/>
      <c r="W233" s="176"/>
      <c r="X233" s="174"/>
      <c r="Y233" s="224"/>
      <c r="Z233" s="82"/>
    </row>
    <row r="234" spans="1:28" ht="30" customHeight="1" x14ac:dyDescent="0.15">
      <c r="A234" s="122">
        <f t="shared" si="0"/>
        <v>0</v>
      </c>
      <c r="B234" s="82"/>
      <c r="E234" s="204"/>
      <c r="F234" s="205"/>
      <c r="G234" s="159" t="s">
        <v>70</v>
      </c>
      <c r="H234" s="160"/>
      <c r="I234" s="160"/>
      <c r="J234" s="160"/>
      <c r="K234" s="160"/>
      <c r="L234" s="161"/>
      <c r="M234" s="123" t="s">
        <v>82</v>
      </c>
      <c r="N234" s="165"/>
      <c r="O234" s="166"/>
      <c r="P234" s="166"/>
      <c r="Q234" s="167"/>
      <c r="R234" s="5"/>
      <c r="S234" s="177"/>
      <c r="T234" s="178"/>
      <c r="U234" s="178"/>
      <c r="V234" s="178"/>
      <c r="W234" s="179"/>
      <c r="X234" s="177"/>
      <c r="Y234" s="225"/>
      <c r="Z234" s="82"/>
    </row>
    <row r="235" spans="1:28" ht="30" customHeight="1" x14ac:dyDescent="0.15">
      <c r="A235" s="122">
        <f t="shared" si="0"/>
        <v>0</v>
      </c>
      <c r="B235" s="82"/>
      <c r="E235" s="201" t="s">
        <v>325</v>
      </c>
      <c r="F235" s="202"/>
      <c r="G235" s="192" t="s">
        <v>115</v>
      </c>
      <c r="H235" s="157"/>
      <c r="I235" s="157"/>
      <c r="J235" s="157"/>
      <c r="K235" s="157"/>
      <c r="L235" s="158"/>
      <c r="M235" s="120" t="s">
        <v>76</v>
      </c>
      <c r="N235" s="228" t="s">
        <v>119</v>
      </c>
      <c r="O235" s="229"/>
      <c r="P235" s="229"/>
      <c r="Q235" s="230"/>
      <c r="R235" s="3"/>
      <c r="S235" s="186"/>
      <c r="T235" s="187"/>
      <c r="U235" s="187"/>
      <c r="V235" s="187"/>
      <c r="W235" s="188"/>
      <c r="X235" s="186"/>
      <c r="Y235" s="226"/>
      <c r="Z235" s="82"/>
      <c r="AB235" s="118" t="b">
        <f>COUNTIF(R235:R239,"○")&gt;0</f>
        <v>0</v>
      </c>
    </row>
    <row r="236" spans="1:28" ht="30" customHeight="1" x14ac:dyDescent="0.15">
      <c r="A236" s="122">
        <f t="shared" si="0"/>
        <v>0</v>
      </c>
      <c r="B236" s="82"/>
      <c r="E236" s="203"/>
      <c r="F236" s="142"/>
      <c r="G236" s="138" t="s">
        <v>116</v>
      </c>
      <c r="H236" s="139"/>
      <c r="I236" s="139"/>
      <c r="J236" s="139"/>
      <c r="K236" s="139"/>
      <c r="L236" s="140"/>
      <c r="M236" s="121" t="s">
        <v>77</v>
      </c>
      <c r="N236" s="162" t="s">
        <v>120</v>
      </c>
      <c r="O236" s="163"/>
      <c r="P236" s="163"/>
      <c r="Q236" s="164"/>
      <c r="R236" s="4"/>
      <c r="S236" s="174"/>
      <c r="T236" s="175"/>
      <c r="U236" s="175"/>
      <c r="V236" s="175"/>
      <c r="W236" s="176"/>
      <c r="X236" s="174"/>
      <c r="Y236" s="224"/>
      <c r="Z236" s="82"/>
    </row>
    <row r="237" spans="1:28" ht="30" customHeight="1" x14ac:dyDescent="0.15">
      <c r="A237" s="122">
        <f t="shared" si="0"/>
        <v>0</v>
      </c>
      <c r="B237" s="82"/>
      <c r="E237" s="203"/>
      <c r="F237" s="142"/>
      <c r="G237" s="138" t="s">
        <v>117</v>
      </c>
      <c r="H237" s="139"/>
      <c r="I237" s="139"/>
      <c r="J237" s="139"/>
      <c r="K237" s="139"/>
      <c r="L237" s="140"/>
      <c r="M237" s="121" t="s">
        <v>78</v>
      </c>
      <c r="N237" s="162" t="s">
        <v>121</v>
      </c>
      <c r="O237" s="163"/>
      <c r="P237" s="163"/>
      <c r="Q237" s="164"/>
      <c r="R237" s="4"/>
      <c r="S237" s="174"/>
      <c r="T237" s="175"/>
      <c r="U237" s="175"/>
      <c r="V237" s="175"/>
      <c r="W237" s="176"/>
      <c r="X237" s="174"/>
      <c r="Y237" s="224"/>
      <c r="Z237" s="82"/>
    </row>
    <row r="238" spans="1:28" ht="30" customHeight="1" x14ac:dyDescent="0.15">
      <c r="A238" s="122">
        <f t="shared" si="0"/>
        <v>0</v>
      </c>
      <c r="B238" s="82"/>
      <c r="E238" s="203"/>
      <c r="F238" s="142"/>
      <c r="G238" s="138" t="s">
        <v>118</v>
      </c>
      <c r="H238" s="139"/>
      <c r="I238" s="139"/>
      <c r="J238" s="139"/>
      <c r="K238" s="139"/>
      <c r="L238" s="140"/>
      <c r="M238" s="121" t="s">
        <v>79</v>
      </c>
      <c r="N238" s="162" t="s">
        <v>122</v>
      </c>
      <c r="O238" s="163"/>
      <c r="P238" s="163"/>
      <c r="Q238" s="164"/>
      <c r="R238" s="4"/>
      <c r="S238" s="174"/>
      <c r="T238" s="175"/>
      <c r="U238" s="175"/>
      <c r="V238" s="175"/>
      <c r="W238" s="176"/>
      <c r="X238" s="174"/>
      <c r="Y238" s="224"/>
      <c r="Z238" s="82"/>
    </row>
    <row r="239" spans="1:28" ht="30" customHeight="1" x14ac:dyDescent="0.15">
      <c r="A239" s="122">
        <f t="shared" si="0"/>
        <v>0</v>
      </c>
      <c r="B239" s="82"/>
      <c r="E239" s="204"/>
      <c r="F239" s="205"/>
      <c r="G239" s="159" t="s">
        <v>70</v>
      </c>
      <c r="H239" s="160"/>
      <c r="I239" s="160"/>
      <c r="J239" s="160"/>
      <c r="K239" s="160"/>
      <c r="L239" s="161"/>
      <c r="M239" s="123" t="s">
        <v>82</v>
      </c>
      <c r="N239" s="165" t="s">
        <v>123</v>
      </c>
      <c r="O239" s="166"/>
      <c r="P239" s="166"/>
      <c r="Q239" s="167"/>
      <c r="R239" s="5"/>
      <c r="S239" s="177"/>
      <c r="T239" s="178"/>
      <c r="U239" s="178"/>
      <c r="V239" s="178"/>
      <c r="W239" s="179"/>
      <c r="X239" s="177"/>
      <c r="Y239" s="225"/>
      <c r="Z239" s="82"/>
    </row>
    <row r="240" spans="1:28" ht="30" customHeight="1" x14ac:dyDescent="0.15">
      <c r="A240" s="122">
        <f t="shared" si="0"/>
        <v>0</v>
      </c>
      <c r="B240" s="82"/>
      <c r="E240" s="201" t="s">
        <v>326</v>
      </c>
      <c r="F240" s="202"/>
      <c r="G240" s="192" t="s">
        <v>97</v>
      </c>
      <c r="H240" s="157"/>
      <c r="I240" s="157"/>
      <c r="J240" s="157"/>
      <c r="K240" s="157"/>
      <c r="L240" s="158"/>
      <c r="M240" s="124" t="s">
        <v>76</v>
      </c>
      <c r="N240" s="228" t="s">
        <v>102</v>
      </c>
      <c r="O240" s="229"/>
      <c r="P240" s="229"/>
      <c r="Q240" s="230"/>
      <c r="R240" s="3"/>
      <c r="S240" s="186"/>
      <c r="T240" s="187"/>
      <c r="U240" s="187"/>
      <c r="V240" s="187"/>
      <c r="W240" s="188"/>
      <c r="X240" s="186"/>
      <c r="Y240" s="226"/>
      <c r="Z240" s="82"/>
      <c r="AB240" s="118" t="b">
        <f>COUNTIF(R240:R245,"○")&gt;0</f>
        <v>0</v>
      </c>
    </row>
    <row r="241" spans="1:28" ht="30" customHeight="1" x14ac:dyDescent="0.15">
      <c r="A241" s="122">
        <f t="shared" si="0"/>
        <v>0</v>
      </c>
      <c r="B241" s="82"/>
      <c r="E241" s="203"/>
      <c r="F241" s="142"/>
      <c r="G241" s="138" t="s">
        <v>98</v>
      </c>
      <c r="H241" s="139"/>
      <c r="I241" s="139"/>
      <c r="J241" s="139"/>
      <c r="K241" s="139"/>
      <c r="L241" s="140"/>
      <c r="M241" s="121" t="s">
        <v>77</v>
      </c>
      <c r="N241" s="162" t="s">
        <v>103</v>
      </c>
      <c r="O241" s="163"/>
      <c r="P241" s="163"/>
      <c r="Q241" s="164"/>
      <c r="R241" s="4"/>
      <c r="S241" s="174"/>
      <c r="T241" s="175"/>
      <c r="U241" s="175"/>
      <c r="V241" s="175"/>
      <c r="W241" s="176"/>
      <c r="X241" s="174"/>
      <c r="Y241" s="224"/>
      <c r="Z241" s="82"/>
    </row>
    <row r="242" spans="1:28" ht="30" customHeight="1" x14ac:dyDescent="0.15">
      <c r="A242" s="122">
        <f t="shared" si="0"/>
        <v>0</v>
      </c>
      <c r="B242" s="82"/>
      <c r="E242" s="203"/>
      <c r="F242" s="142"/>
      <c r="G242" s="138" t="s">
        <v>99</v>
      </c>
      <c r="H242" s="139"/>
      <c r="I242" s="139"/>
      <c r="J242" s="139"/>
      <c r="K242" s="139"/>
      <c r="L242" s="140"/>
      <c r="M242" s="121" t="s">
        <v>78</v>
      </c>
      <c r="N242" s="162" t="s">
        <v>104</v>
      </c>
      <c r="O242" s="163"/>
      <c r="P242" s="163"/>
      <c r="Q242" s="164"/>
      <c r="R242" s="4"/>
      <c r="S242" s="174"/>
      <c r="T242" s="175"/>
      <c r="U242" s="175"/>
      <c r="V242" s="175"/>
      <c r="W242" s="176"/>
      <c r="X242" s="174"/>
      <c r="Y242" s="224"/>
      <c r="Z242" s="82"/>
    </row>
    <row r="243" spans="1:28" ht="30" customHeight="1" x14ac:dyDescent="0.15">
      <c r="A243" s="122">
        <f t="shared" si="0"/>
        <v>0</v>
      </c>
      <c r="B243" s="82"/>
      <c r="E243" s="203"/>
      <c r="F243" s="142"/>
      <c r="G243" s="138" t="s">
        <v>100</v>
      </c>
      <c r="H243" s="139"/>
      <c r="I243" s="139"/>
      <c r="J243" s="139"/>
      <c r="K243" s="139"/>
      <c r="L243" s="140"/>
      <c r="M243" s="121" t="s">
        <v>79</v>
      </c>
      <c r="N243" s="162" t="s">
        <v>105</v>
      </c>
      <c r="O243" s="163"/>
      <c r="P243" s="163"/>
      <c r="Q243" s="164"/>
      <c r="R243" s="4"/>
      <c r="S243" s="174"/>
      <c r="T243" s="175"/>
      <c r="U243" s="175"/>
      <c r="V243" s="175"/>
      <c r="W243" s="176"/>
      <c r="X243" s="174"/>
      <c r="Y243" s="224"/>
      <c r="Z243" s="82"/>
    </row>
    <row r="244" spans="1:28" ht="30" customHeight="1" x14ac:dyDescent="0.15">
      <c r="A244" s="122">
        <f t="shared" ref="A244:A275" si="1">IF(AND(R244="○",TRIM(S244)=""), 1001, 0)</f>
        <v>0</v>
      </c>
      <c r="B244" s="82"/>
      <c r="E244" s="203"/>
      <c r="F244" s="142"/>
      <c r="G244" s="138" t="s">
        <v>101</v>
      </c>
      <c r="H244" s="139"/>
      <c r="I244" s="139"/>
      <c r="J244" s="139"/>
      <c r="K244" s="139"/>
      <c r="L244" s="140"/>
      <c r="M244" s="121" t="s">
        <v>80</v>
      </c>
      <c r="N244" s="162"/>
      <c r="O244" s="163"/>
      <c r="P244" s="163"/>
      <c r="Q244" s="164"/>
      <c r="R244" s="4"/>
      <c r="S244" s="174"/>
      <c r="T244" s="175"/>
      <c r="U244" s="175"/>
      <c r="V244" s="175"/>
      <c r="W244" s="176"/>
      <c r="X244" s="174"/>
      <c r="Y244" s="224"/>
      <c r="Z244" s="82"/>
    </row>
    <row r="245" spans="1:28" ht="30" customHeight="1" x14ac:dyDescent="0.15">
      <c r="A245" s="122">
        <f t="shared" si="1"/>
        <v>0</v>
      </c>
      <c r="B245" s="82"/>
      <c r="E245" s="204"/>
      <c r="F245" s="205"/>
      <c r="G245" s="159" t="s">
        <v>70</v>
      </c>
      <c r="H245" s="160"/>
      <c r="I245" s="160"/>
      <c r="J245" s="160"/>
      <c r="K245" s="160"/>
      <c r="L245" s="161"/>
      <c r="M245" s="123" t="s">
        <v>82</v>
      </c>
      <c r="N245" s="165" t="s">
        <v>106</v>
      </c>
      <c r="O245" s="166"/>
      <c r="P245" s="166"/>
      <c r="Q245" s="167"/>
      <c r="R245" s="5"/>
      <c r="S245" s="177"/>
      <c r="T245" s="178"/>
      <c r="U245" s="178"/>
      <c r="V245" s="178"/>
      <c r="W245" s="179"/>
      <c r="X245" s="177"/>
      <c r="Y245" s="225"/>
      <c r="Z245" s="82"/>
    </row>
    <row r="246" spans="1:28" ht="45" customHeight="1" x14ac:dyDescent="0.15">
      <c r="A246" s="122">
        <f t="shared" si="1"/>
        <v>0</v>
      </c>
      <c r="B246" s="82"/>
      <c r="E246" s="201" t="s">
        <v>327</v>
      </c>
      <c r="F246" s="202"/>
      <c r="G246" s="192" t="s">
        <v>368</v>
      </c>
      <c r="H246" s="157"/>
      <c r="I246" s="157"/>
      <c r="J246" s="157"/>
      <c r="K246" s="157"/>
      <c r="L246" s="158"/>
      <c r="M246" s="124" t="s">
        <v>76</v>
      </c>
      <c r="N246" s="228" t="s">
        <v>369</v>
      </c>
      <c r="O246" s="229"/>
      <c r="P246" s="229"/>
      <c r="Q246" s="230"/>
      <c r="R246" s="3"/>
      <c r="S246" s="186"/>
      <c r="T246" s="187"/>
      <c r="U246" s="187"/>
      <c r="V246" s="187"/>
      <c r="W246" s="188"/>
      <c r="X246" s="186"/>
      <c r="Y246" s="226"/>
      <c r="Z246" s="82"/>
      <c r="AB246" s="118" t="b">
        <f>COUNTIF(R246:R248,"○")&gt;0</f>
        <v>0</v>
      </c>
    </row>
    <row r="247" spans="1:28" ht="30" customHeight="1" x14ac:dyDescent="0.15">
      <c r="A247" s="122">
        <f t="shared" si="1"/>
        <v>0</v>
      </c>
      <c r="B247" s="82"/>
      <c r="E247" s="203"/>
      <c r="F247" s="142"/>
      <c r="G247" s="138" t="s">
        <v>370</v>
      </c>
      <c r="H247" s="139"/>
      <c r="I247" s="139"/>
      <c r="J247" s="139"/>
      <c r="K247" s="139"/>
      <c r="L247" s="140"/>
      <c r="M247" s="121" t="s">
        <v>77</v>
      </c>
      <c r="N247" s="162" t="s">
        <v>124</v>
      </c>
      <c r="O247" s="163"/>
      <c r="P247" s="163"/>
      <c r="Q247" s="164"/>
      <c r="R247" s="4"/>
      <c r="S247" s="174"/>
      <c r="T247" s="175"/>
      <c r="U247" s="175"/>
      <c r="V247" s="175"/>
      <c r="W247" s="176"/>
      <c r="X247" s="174"/>
      <c r="Y247" s="224"/>
      <c r="Z247" s="82"/>
    </row>
    <row r="248" spans="1:28" ht="30" customHeight="1" x14ac:dyDescent="0.15">
      <c r="A248" s="122">
        <f t="shared" si="1"/>
        <v>0</v>
      </c>
      <c r="B248" s="82"/>
      <c r="E248" s="204"/>
      <c r="F248" s="205"/>
      <c r="G248" s="159" t="s">
        <v>70</v>
      </c>
      <c r="H248" s="160"/>
      <c r="I248" s="160"/>
      <c r="J248" s="160"/>
      <c r="K248" s="160"/>
      <c r="L248" s="161"/>
      <c r="M248" s="123" t="s">
        <v>78</v>
      </c>
      <c r="N248" s="165"/>
      <c r="O248" s="166"/>
      <c r="P248" s="166"/>
      <c r="Q248" s="167"/>
      <c r="R248" s="5"/>
      <c r="S248" s="177"/>
      <c r="T248" s="178"/>
      <c r="U248" s="178"/>
      <c r="V248" s="178"/>
      <c r="W248" s="179"/>
      <c r="X248" s="177"/>
      <c r="Y248" s="225"/>
      <c r="Z248" s="82"/>
    </row>
    <row r="249" spans="1:28" ht="30" customHeight="1" x14ac:dyDescent="0.15">
      <c r="A249" s="122">
        <f t="shared" si="1"/>
        <v>0</v>
      </c>
      <c r="B249" s="82"/>
      <c r="E249" s="201" t="s">
        <v>328</v>
      </c>
      <c r="F249" s="202"/>
      <c r="G249" s="192" t="s">
        <v>125</v>
      </c>
      <c r="H249" s="157"/>
      <c r="I249" s="157"/>
      <c r="J249" s="157"/>
      <c r="K249" s="157"/>
      <c r="L249" s="158"/>
      <c r="M249" s="124" t="s">
        <v>76</v>
      </c>
      <c r="N249" s="228" t="s">
        <v>346</v>
      </c>
      <c r="O249" s="229"/>
      <c r="P249" s="229"/>
      <c r="Q249" s="230"/>
      <c r="R249" s="3"/>
      <c r="S249" s="186"/>
      <c r="T249" s="187"/>
      <c r="U249" s="187"/>
      <c r="V249" s="187"/>
      <c r="W249" s="188"/>
      <c r="X249" s="186"/>
      <c r="Y249" s="226"/>
      <c r="Z249" s="82"/>
      <c r="AB249" s="118" t="b">
        <f>COUNTIF(R249:R253,"○")&gt;0</f>
        <v>0</v>
      </c>
    </row>
    <row r="250" spans="1:28" ht="30" customHeight="1" x14ac:dyDescent="0.15">
      <c r="A250" s="122">
        <f t="shared" si="1"/>
        <v>0</v>
      </c>
      <c r="B250" s="82"/>
      <c r="E250" s="203"/>
      <c r="F250" s="142"/>
      <c r="G250" s="138" t="s">
        <v>126</v>
      </c>
      <c r="H250" s="139"/>
      <c r="I250" s="139"/>
      <c r="J250" s="139"/>
      <c r="K250" s="139"/>
      <c r="L250" s="140"/>
      <c r="M250" s="121" t="s">
        <v>77</v>
      </c>
      <c r="N250" s="162" t="s">
        <v>129</v>
      </c>
      <c r="O250" s="163"/>
      <c r="P250" s="163"/>
      <c r="Q250" s="164"/>
      <c r="R250" s="4"/>
      <c r="S250" s="174"/>
      <c r="T250" s="175"/>
      <c r="U250" s="175"/>
      <c r="V250" s="175"/>
      <c r="W250" s="176"/>
      <c r="X250" s="174"/>
      <c r="Y250" s="224"/>
      <c r="Z250" s="82"/>
    </row>
    <row r="251" spans="1:28" ht="30" customHeight="1" x14ac:dyDescent="0.15">
      <c r="A251" s="122">
        <f t="shared" si="1"/>
        <v>0</v>
      </c>
      <c r="B251" s="82"/>
      <c r="E251" s="203"/>
      <c r="F251" s="142"/>
      <c r="G251" s="138" t="s">
        <v>127</v>
      </c>
      <c r="H251" s="139"/>
      <c r="I251" s="139"/>
      <c r="J251" s="139"/>
      <c r="K251" s="139"/>
      <c r="L251" s="140"/>
      <c r="M251" s="121" t="s">
        <v>78</v>
      </c>
      <c r="N251" s="162"/>
      <c r="O251" s="163"/>
      <c r="P251" s="163"/>
      <c r="Q251" s="164"/>
      <c r="R251" s="4"/>
      <c r="S251" s="174"/>
      <c r="T251" s="175"/>
      <c r="U251" s="175"/>
      <c r="V251" s="175"/>
      <c r="W251" s="176"/>
      <c r="X251" s="174"/>
      <c r="Y251" s="224"/>
      <c r="Z251" s="82"/>
    </row>
    <row r="252" spans="1:28" ht="45" customHeight="1" x14ac:dyDescent="0.15">
      <c r="A252" s="122">
        <f t="shared" si="1"/>
        <v>0</v>
      </c>
      <c r="B252" s="82"/>
      <c r="E252" s="203"/>
      <c r="F252" s="142"/>
      <c r="G252" s="138" t="s">
        <v>128</v>
      </c>
      <c r="H252" s="139"/>
      <c r="I252" s="139"/>
      <c r="J252" s="139"/>
      <c r="K252" s="139"/>
      <c r="L252" s="140"/>
      <c r="M252" s="121" t="s">
        <v>79</v>
      </c>
      <c r="N252" s="162" t="s">
        <v>130</v>
      </c>
      <c r="O252" s="163"/>
      <c r="P252" s="163"/>
      <c r="Q252" s="164"/>
      <c r="R252" s="4"/>
      <c r="S252" s="174"/>
      <c r="T252" s="175"/>
      <c r="U252" s="175"/>
      <c r="V252" s="175"/>
      <c r="W252" s="176"/>
      <c r="X252" s="174"/>
      <c r="Y252" s="224"/>
      <c r="Z252" s="82"/>
    </row>
    <row r="253" spans="1:28" ht="30" customHeight="1" x14ac:dyDescent="0.15">
      <c r="A253" s="122">
        <f t="shared" si="1"/>
        <v>0</v>
      </c>
      <c r="B253" s="82"/>
      <c r="E253" s="204"/>
      <c r="F253" s="205"/>
      <c r="G253" s="159" t="s">
        <v>70</v>
      </c>
      <c r="H253" s="160"/>
      <c r="I253" s="160"/>
      <c r="J253" s="160"/>
      <c r="K253" s="160"/>
      <c r="L253" s="161"/>
      <c r="M253" s="123" t="s">
        <v>82</v>
      </c>
      <c r="N253" s="165"/>
      <c r="O253" s="166"/>
      <c r="P253" s="166"/>
      <c r="Q253" s="167"/>
      <c r="R253" s="5"/>
      <c r="S253" s="177"/>
      <c r="T253" s="178"/>
      <c r="U253" s="178"/>
      <c r="V253" s="178"/>
      <c r="W253" s="179"/>
      <c r="X253" s="177"/>
      <c r="Y253" s="225"/>
      <c r="Z253" s="82"/>
    </row>
    <row r="254" spans="1:28" ht="30" customHeight="1" x14ac:dyDescent="0.15">
      <c r="A254" s="122">
        <f t="shared" si="1"/>
        <v>0</v>
      </c>
      <c r="B254" s="82"/>
      <c r="E254" s="201" t="s">
        <v>329</v>
      </c>
      <c r="F254" s="202"/>
      <c r="G254" s="192" t="s">
        <v>131</v>
      </c>
      <c r="H254" s="157"/>
      <c r="I254" s="157"/>
      <c r="J254" s="157"/>
      <c r="K254" s="157"/>
      <c r="L254" s="158"/>
      <c r="M254" s="124" t="s">
        <v>76</v>
      </c>
      <c r="N254" s="228" t="s">
        <v>134</v>
      </c>
      <c r="O254" s="229"/>
      <c r="P254" s="229"/>
      <c r="Q254" s="230"/>
      <c r="R254" s="3"/>
      <c r="S254" s="186"/>
      <c r="T254" s="187"/>
      <c r="U254" s="187"/>
      <c r="V254" s="187"/>
      <c r="W254" s="188"/>
      <c r="X254" s="186"/>
      <c r="Y254" s="226"/>
      <c r="Z254" s="82"/>
      <c r="AB254" s="118" t="b">
        <f>COUNTIF(R254:R257,"○")&gt;0</f>
        <v>0</v>
      </c>
    </row>
    <row r="255" spans="1:28" ht="30" customHeight="1" x14ac:dyDescent="0.15">
      <c r="A255" s="122">
        <f t="shared" si="1"/>
        <v>0</v>
      </c>
      <c r="B255" s="82"/>
      <c r="E255" s="203"/>
      <c r="F255" s="142"/>
      <c r="G255" s="138" t="s">
        <v>132</v>
      </c>
      <c r="H255" s="139"/>
      <c r="I255" s="139"/>
      <c r="J255" s="139"/>
      <c r="K255" s="139"/>
      <c r="L255" s="140"/>
      <c r="M255" s="121" t="s">
        <v>77</v>
      </c>
      <c r="N255" s="162"/>
      <c r="O255" s="163"/>
      <c r="P255" s="163"/>
      <c r="Q255" s="164"/>
      <c r="R255" s="5"/>
      <c r="S255" s="174"/>
      <c r="T255" s="175"/>
      <c r="U255" s="175"/>
      <c r="V255" s="175"/>
      <c r="W255" s="176"/>
      <c r="X255" s="174"/>
      <c r="Y255" s="224"/>
      <c r="Z255" s="82"/>
    </row>
    <row r="256" spans="1:28" ht="30" customHeight="1" x14ac:dyDescent="0.15">
      <c r="A256" s="122">
        <f t="shared" si="1"/>
        <v>0</v>
      </c>
      <c r="B256" s="82"/>
      <c r="E256" s="203"/>
      <c r="F256" s="142"/>
      <c r="G256" s="138" t="s">
        <v>133</v>
      </c>
      <c r="H256" s="139"/>
      <c r="I256" s="139"/>
      <c r="J256" s="139"/>
      <c r="K256" s="139"/>
      <c r="L256" s="140"/>
      <c r="M256" s="121" t="s">
        <v>78</v>
      </c>
      <c r="N256" s="162" t="s">
        <v>135</v>
      </c>
      <c r="O256" s="163"/>
      <c r="P256" s="163"/>
      <c r="Q256" s="164"/>
      <c r="R256" s="4"/>
      <c r="S256" s="174"/>
      <c r="T256" s="175"/>
      <c r="U256" s="175"/>
      <c r="V256" s="175"/>
      <c r="W256" s="176"/>
      <c r="X256" s="174"/>
      <c r="Y256" s="224"/>
      <c r="Z256" s="82"/>
    </row>
    <row r="257" spans="1:28" ht="30" customHeight="1" x14ac:dyDescent="0.15">
      <c r="A257" s="122">
        <f t="shared" si="1"/>
        <v>0</v>
      </c>
      <c r="B257" s="82"/>
      <c r="E257" s="204"/>
      <c r="F257" s="205"/>
      <c r="G257" s="159" t="s">
        <v>70</v>
      </c>
      <c r="H257" s="160"/>
      <c r="I257" s="160"/>
      <c r="J257" s="160"/>
      <c r="K257" s="160"/>
      <c r="L257" s="161"/>
      <c r="M257" s="123" t="s">
        <v>82</v>
      </c>
      <c r="N257" s="165"/>
      <c r="O257" s="166"/>
      <c r="P257" s="166"/>
      <c r="Q257" s="167"/>
      <c r="R257" s="5"/>
      <c r="S257" s="177"/>
      <c r="T257" s="178"/>
      <c r="U257" s="178"/>
      <c r="V257" s="178"/>
      <c r="W257" s="179"/>
      <c r="X257" s="177"/>
      <c r="Y257" s="225"/>
      <c r="Z257" s="82"/>
    </row>
    <row r="258" spans="1:28" ht="30" customHeight="1" x14ac:dyDescent="0.15">
      <c r="A258" s="122">
        <f t="shared" si="1"/>
        <v>0</v>
      </c>
      <c r="B258" s="82"/>
      <c r="E258" s="201" t="s">
        <v>330</v>
      </c>
      <c r="F258" s="202"/>
      <c r="G258" s="192" t="s">
        <v>136</v>
      </c>
      <c r="H258" s="157"/>
      <c r="I258" s="157"/>
      <c r="J258" s="157"/>
      <c r="K258" s="157"/>
      <c r="L258" s="158"/>
      <c r="M258" s="124" t="s">
        <v>76</v>
      </c>
      <c r="N258" s="189" t="s">
        <v>371</v>
      </c>
      <c r="O258" s="190"/>
      <c r="P258" s="190"/>
      <c r="Q258" s="191"/>
      <c r="R258" s="3"/>
      <c r="S258" s="186"/>
      <c r="T258" s="187"/>
      <c r="U258" s="187"/>
      <c r="V258" s="187"/>
      <c r="W258" s="188"/>
      <c r="X258" s="186"/>
      <c r="Y258" s="226"/>
      <c r="Z258" s="82"/>
      <c r="AB258" s="118" t="b">
        <f>COUNTIF(R258:R264,"○")&gt;0</f>
        <v>0</v>
      </c>
    </row>
    <row r="259" spans="1:28" ht="30" customHeight="1" x14ac:dyDescent="0.15">
      <c r="A259" s="122">
        <f t="shared" si="1"/>
        <v>0</v>
      </c>
      <c r="B259" s="82"/>
      <c r="E259" s="203"/>
      <c r="F259" s="142"/>
      <c r="G259" s="138" t="s">
        <v>137</v>
      </c>
      <c r="H259" s="139"/>
      <c r="I259" s="139"/>
      <c r="J259" s="139"/>
      <c r="K259" s="139"/>
      <c r="L259" s="140"/>
      <c r="M259" s="121" t="s">
        <v>77</v>
      </c>
      <c r="N259" s="162" t="s">
        <v>142</v>
      </c>
      <c r="O259" s="163"/>
      <c r="P259" s="163"/>
      <c r="Q259" s="164"/>
      <c r="R259" s="4"/>
      <c r="S259" s="174"/>
      <c r="T259" s="175"/>
      <c r="U259" s="175"/>
      <c r="V259" s="175"/>
      <c r="W259" s="176"/>
      <c r="X259" s="174"/>
      <c r="Y259" s="224"/>
      <c r="Z259" s="82"/>
    </row>
    <row r="260" spans="1:28" ht="30" customHeight="1" x14ac:dyDescent="0.15">
      <c r="A260" s="122">
        <f t="shared" si="1"/>
        <v>0</v>
      </c>
      <c r="B260" s="82"/>
      <c r="E260" s="203"/>
      <c r="F260" s="142"/>
      <c r="G260" s="138" t="s">
        <v>138</v>
      </c>
      <c r="H260" s="139"/>
      <c r="I260" s="139"/>
      <c r="J260" s="139"/>
      <c r="K260" s="139"/>
      <c r="L260" s="140"/>
      <c r="M260" s="121" t="s">
        <v>78</v>
      </c>
      <c r="N260" s="162" t="s">
        <v>143</v>
      </c>
      <c r="O260" s="163"/>
      <c r="P260" s="163"/>
      <c r="Q260" s="164"/>
      <c r="R260" s="4"/>
      <c r="S260" s="174"/>
      <c r="T260" s="175"/>
      <c r="U260" s="175"/>
      <c r="V260" s="175"/>
      <c r="W260" s="176"/>
      <c r="X260" s="174"/>
      <c r="Y260" s="224"/>
      <c r="Z260" s="82"/>
    </row>
    <row r="261" spans="1:28" ht="30" customHeight="1" x14ac:dyDescent="0.15">
      <c r="A261" s="122">
        <f t="shared" si="1"/>
        <v>0</v>
      </c>
      <c r="B261" s="82"/>
      <c r="E261" s="203"/>
      <c r="F261" s="142"/>
      <c r="G261" s="138" t="s">
        <v>139</v>
      </c>
      <c r="H261" s="139"/>
      <c r="I261" s="139"/>
      <c r="J261" s="139"/>
      <c r="K261" s="139"/>
      <c r="L261" s="140"/>
      <c r="M261" s="121" t="s">
        <v>79</v>
      </c>
      <c r="N261" s="162" t="s">
        <v>144</v>
      </c>
      <c r="O261" s="163"/>
      <c r="P261" s="163"/>
      <c r="Q261" s="164"/>
      <c r="R261" s="4"/>
      <c r="S261" s="174"/>
      <c r="T261" s="175"/>
      <c r="U261" s="175"/>
      <c r="V261" s="175"/>
      <c r="W261" s="176"/>
      <c r="X261" s="174"/>
      <c r="Y261" s="224"/>
      <c r="Z261" s="82"/>
    </row>
    <row r="262" spans="1:28" ht="30" customHeight="1" x14ac:dyDescent="0.15">
      <c r="A262" s="122">
        <f t="shared" si="1"/>
        <v>0</v>
      </c>
      <c r="B262" s="82"/>
      <c r="E262" s="203"/>
      <c r="F262" s="142"/>
      <c r="G262" s="138" t="s">
        <v>140</v>
      </c>
      <c r="H262" s="139"/>
      <c r="I262" s="139"/>
      <c r="J262" s="139"/>
      <c r="K262" s="139"/>
      <c r="L262" s="140"/>
      <c r="M262" s="121" t="s">
        <v>80</v>
      </c>
      <c r="N262" s="162" t="s">
        <v>145</v>
      </c>
      <c r="O262" s="163"/>
      <c r="P262" s="163"/>
      <c r="Q262" s="164"/>
      <c r="R262" s="4"/>
      <c r="S262" s="174"/>
      <c r="T262" s="175"/>
      <c r="U262" s="175"/>
      <c r="V262" s="175"/>
      <c r="W262" s="176"/>
      <c r="X262" s="174"/>
      <c r="Y262" s="224"/>
      <c r="Z262" s="82"/>
    </row>
    <row r="263" spans="1:28" ht="30" customHeight="1" x14ac:dyDescent="0.15">
      <c r="A263" s="122">
        <f t="shared" si="1"/>
        <v>0</v>
      </c>
      <c r="B263" s="82"/>
      <c r="E263" s="203"/>
      <c r="F263" s="142"/>
      <c r="G263" s="138" t="s">
        <v>141</v>
      </c>
      <c r="H263" s="139"/>
      <c r="I263" s="139"/>
      <c r="J263" s="139"/>
      <c r="K263" s="139"/>
      <c r="L263" s="140"/>
      <c r="M263" s="121" t="s">
        <v>81</v>
      </c>
      <c r="N263" s="162" t="s">
        <v>146</v>
      </c>
      <c r="O263" s="163"/>
      <c r="P263" s="163"/>
      <c r="Q263" s="164"/>
      <c r="R263" s="4"/>
      <c r="S263" s="174"/>
      <c r="T263" s="175"/>
      <c r="U263" s="175"/>
      <c r="V263" s="175"/>
      <c r="W263" s="176"/>
      <c r="X263" s="174"/>
      <c r="Y263" s="224"/>
      <c r="Z263" s="82"/>
    </row>
    <row r="264" spans="1:28" ht="30" customHeight="1" x14ac:dyDescent="0.15">
      <c r="A264" s="122">
        <f t="shared" si="1"/>
        <v>0</v>
      </c>
      <c r="B264" s="82"/>
      <c r="E264" s="204"/>
      <c r="F264" s="205"/>
      <c r="G264" s="159" t="s">
        <v>70</v>
      </c>
      <c r="H264" s="160"/>
      <c r="I264" s="160"/>
      <c r="J264" s="160"/>
      <c r="K264" s="160"/>
      <c r="L264" s="161"/>
      <c r="M264" s="123" t="s">
        <v>82</v>
      </c>
      <c r="N264" s="165"/>
      <c r="O264" s="166"/>
      <c r="P264" s="166"/>
      <c r="Q264" s="167"/>
      <c r="R264" s="5"/>
      <c r="S264" s="177"/>
      <c r="T264" s="178"/>
      <c r="U264" s="178"/>
      <c r="V264" s="178"/>
      <c r="W264" s="179"/>
      <c r="X264" s="177"/>
      <c r="Y264" s="225"/>
      <c r="Z264" s="82"/>
    </row>
    <row r="265" spans="1:28" ht="30" customHeight="1" x14ac:dyDescent="0.15">
      <c r="A265" s="122">
        <f t="shared" si="1"/>
        <v>0</v>
      </c>
      <c r="B265" s="82"/>
      <c r="E265" s="201" t="s">
        <v>331</v>
      </c>
      <c r="F265" s="202"/>
      <c r="G265" s="192" t="s">
        <v>148</v>
      </c>
      <c r="H265" s="157"/>
      <c r="I265" s="157"/>
      <c r="J265" s="157"/>
      <c r="K265" s="157"/>
      <c r="L265" s="158"/>
      <c r="M265" s="124" t="s">
        <v>76</v>
      </c>
      <c r="N265" s="189"/>
      <c r="O265" s="190"/>
      <c r="P265" s="190"/>
      <c r="Q265" s="191"/>
      <c r="R265" s="3"/>
      <c r="S265" s="186"/>
      <c r="T265" s="187"/>
      <c r="U265" s="187"/>
      <c r="V265" s="187"/>
      <c r="W265" s="188"/>
      <c r="X265" s="186"/>
      <c r="Y265" s="226"/>
      <c r="Z265" s="82"/>
      <c r="AB265" s="118" t="b">
        <f>COUNTIF(R265:R273,"○")&gt;0</f>
        <v>0</v>
      </c>
    </row>
    <row r="266" spans="1:28" ht="30" customHeight="1" x14ac:dyDescent="0.15">
      <c r="A266" s="122">
        <f t="shared" si="1"/>
        <v>0</v>
      </c>
      <c r="B266" s="82"/>
      <c r="E266" s="203"/>
      <c r="F266" s="142"/>
      <c r="G266" s="138" t="s">
        <v>149</v>
      </c>
      <c r="H266" s="139"/>
      <c r="I266" s="139"/>
      <c r="J266" s="139"/>
      <c r="K266" s="139"/>
      <c r="L266" s="140"/>
      <c r="M266" s="121" t="s">
        <v>77</v>
      </c>
      <c r="N266" s="162" t="s">
        <v>156</v>
      </c>
      <c r="O266" s="163"/>
      <c r="P266" s="163"/>
      <c r="Q266" s="164"/>
      <c r="R266" s="4"/>
      <c r="S266" s="174"/>
      <c r="T266" s="175"/>
      <c r="U266" s="175"/>
      <c r="V266" s="175"/>
      <c r="W266" s="176"/>
      <c r="X266" s="174"/>
      <c r="Y266" s="224"/>
      <c r="Z266" s="82"/>
    </row>
    <row r="267" spans="1:28" ht="30" customHeight="1" x14ac:dyDescent="0.15">
      <c r="A267" s="122">
        <f t="shared" si="1"/>
        <v>0</v>
      </c>
      <c r="B267" s="82"/>
      <c r="E267" s="203"/>
      <c r="F267" s="142"/>
      <c r="G267" s="138" t="s">
        <v>150</v>
      </c>
      <c r="H267" s="139"/>
      <c r="I267" s="139"/>
      <c r="J267" s="139"/>
      <c r="K267" s="139"/>
      <c r="L267" s="140"/>
      <c r="M267" s="121" t="s">
        <v>78</v>
      </c>
      <c r="N267" s="162" t="s">
        <v>157</v>
      </c>
      <c r="O267" s="163"/>
      <c r="P267" s="163"/>
      <c r="Q267" s="164"/>
      <c r="R267" s="4"/>
      <c r="S267" s="174"/>
      <c r="T267" s="175"/>
      <c r="U267" s="175"/>
      <c r="V267" s="175"/>
      <c r="W267" s="176"/>
      <c r="X267" s="174"/>
      <c r="Y267" s="224"/>
      <c r="Z267" s="82"/>
    </row>
    <row r="268" spans="1:28" ht="30" customHeight="1" x14ac:dyDescent="0.15">
      <c r="A268" s="122">
        <f t="shared" si="1"/>
        <v>0</v>
      </c>
      <c r="B268" s="82"/>
      <c r="E268" s="203"/>
      <c r="F268" s="142"/>
      <c r="G268" s="138" t="s">
        <v>151</v>
      </c>
      <c r="H268" s="139"/>
      <c r="I268" s="139"/>
      <c r="J268" s="139"/>
      <c r="K268" s="139"/>
      <c r="L268" s="140"/>
      <c r="M268" s="121" t="s">
        <v>79</v>
      </c>
      <c r="N268" s="162" t="s">
        <v>158</v>
      </c>
      <c r="O268" s="163"/>
      <c r="P268" s="163"/>
      <c r="Q268" s="164"/>
      <c r="R268" s="4"/>
      <c r="S268" s="174"/>
      <c r="T268" s="175"/>
      <c r="U268" s="175"/>
      <c r="V268" s="175"/>
      <c r="W268" s="176"/>
      <c r="X268" s="174"/>
      <c r="Y268" s="224"/>
      <c r="Z268" s="82"/>
    </row>
    <row r="269" spans="1:28" ht="30" customHeight="1" x14ac:dyDescent="0.15">
      <c r="A269" s="122">
        <f t="shared" si="1"/>
        <v>0</v>
      </c>
      <c r="B269" s="82"/>
      <c r="E269" s="203"/>
      <c r="F269" s="142"/>
      <c r="G269" s="138" t="s">
        <v>152</v>
      </c>
      <c r="H269" s="139"/>
      <c r="I269" s="139"/>
      <c r="J269" s="139"/>
      <c r="K269" s="139"/>
      <c r="L269" s="140"/>
      <c r="M269" s="121" t="s">
        <v>80</v>
      </c>
      <c r="N269" s="162" t="s">
        <v>159</v>
      </c>
      <c r="O269" s="163"/>
      <c r="P269" s="163"/>
      <c r="Q269" s="164"/>
      <c r="R269" s="4"/>
      <c r="S269" s="174"/>
      <c r="T269" s="175"/>
      <c r="U269" s="175"/>
      <c r="V269" s="175"/>
      <c r="W269" s="176"/>
      <c r="X269" s="174"/>
      <c r="Y269" s="224"/>
      <c r="Z269" s="82"/>
    </row>
    <row r="270" spans="1:28" ht="30" customHeight="1" x14ac:dyDescent="0.15">
      <c r="A270" s="122">
        <f t="shared" si="1"/>
        <v>0</v>
      </c>
      <c r="B270" s="82"/>
      <c r="E270" s="203"/>
      <c r="F270" s="142"/>
      <c r="G270" s="138" t="s">
        <v>153</v>
      </c>
      <c r="H270" s="139"/>
      <c r="I270" s="139"/>
      <c r="J270" s="139"/>
      <c r="K270" s="139"/>
      <c r="L270" s="140"/>
      <c r="M270" s="121" t="s">
        <v>81</v>
      </c>
      <c r="N270" s="162" t="s">
        <v>160</v>
      </c>
      <c r="O270" s="163"/>
      <c r="P270" s="163"/>
      <c r="Q270" s="164"/>
      <c r="R270" s="4"/>
      <c r="S270" s="174"/>
      <c r="T270" s="175"/>
      <c r="U270" s="175"/>
      <c r="V270" s="175"/>
      <c r="W270" s="176"/>
      <c r="X270" s="174"/>
      <c r="Y270" s="224"/>
      <c r="Z270" s="82"/>
    </row>
    <row r="271" spans="1:28" ht="45" customHeight="1" x14ac:dyDescent="0.15">
      <c r="A271" s="122">
        <f t="shared" si="1"/>
        <v>0</v>
      </c>
      <c r="B271" s="82"/>
      <c r="E271" s="203"/>
      <c r="F271" s="142"/>
      <c r="G271" s="138" t="s">
        <v>154</v>
      </c>
      <c r="H271" s="139"/>
      <c r="I271" s="139"/>
      <c r="J271" s="139"/>
      <c r="K271" s="139"/>
      <c r="L271" s="140"/>
      <c r="M271" s="121" t="s">
        <v>62</v>
      </c>
      <c r="N271" s="162" t="s">
        <v>347</v>
      </c>
      <c r="O271" s="163"/>
      <c r="P271" s="163"/>
      <c r="Q271" s="164"/>
      <c r="R271" s="4"/>
      <c r="S271" s="174"/>
      <c r="T271" s="175"/>
      <c r="U271" s="175"/>
      <c r="V271" s="175"/>
      <c r="W271" s="176"/>
      <c r="X271" s="174"/>
      <c r="Y271" s="224"/>
      <c r="Z271" s="82"/>
    </row>
    <row r="272" spans="1:28" ht="30" customHeight="1" x14ac:dyDescent="0.15">
      <c r="A272" s="122">
        <f t="shared" si="1"/>
        <v>0</v>
      </c>
      <c r="B272" s="82"/>
      <c r="E272" s="203"/>
      <c r="F272" s="142"/>
      <c r="G272" s="138" t="s">
        <v>155</v>
      </c>
      <c r="H272" s="139"/>
      <c r="I272" s="139"/>
      <c r="J272" s="139"/>
      <c r="K272" s="139"/>
      <c r="L272" s="140"/>
      <c r="M272" s="121" t="s">
        <v>147</v>
      </c>
      <c r="N272" s="162" t="s">
        <v>161</v>
      </c>
      <c r="O272" s="163"/>
      <c r="P272" s="163"/>
      <c r="Q272" s="164"/>
      <c r="R272" s="4"/>
      <c r="S272" s="174"/>
      <c r="T272" s="175"/>
      <c r="U272" s="175"/>
      <c r="V272" s="175"/>
      <c r="W272" s="176"/>
      <c r="X272" s="174"/>
      <c r="Y272" s="224"/>
      <c r="Z272" s="82"/>
    </row>
    <row r="273" spans="1:28" ht="30" customHeight="1" x14ac:dyDescent="0.15">
      <c r="A273" s="122">
        <f t="shared" si="1"/>
        <v>0</v>
      </c>
      <c r="B273" s="82"/>
      <c r="E273" s="204"/>
      <c r="F273" s="205"/>
      <c r="G273" s="159" t="s">
        <v>70</v>
      </c>
      <c r="H273" s="160"/>
      <c r="I273" s="160"/>
      <c r="J273" s="160"/>
      <c r="K273" s="160"/>
      <c r="L273" s="161"/>
      <c r="M273" s="123" t="s">
        <v>82</v>
      </c>
      <c r="N273" s="165"/>
      <c r="O273" s="166"/>
      <c r="P273" s="166"/>
      <c r="Q273" s="167"/>
      <c r="R273" s="5"/>
      <c r="S273" s="177"/>
      <c r="T273" s="178"/>
      <c r="U273" s="178"/>
      <c r="V273" s="178"/>
      <c r="W273" s="179"/>
      <c r="X273" s="177"/>
      <c r="Y273" s="225"/>
      <c r="Z273" s="82"/>
    </row>
    <row r="274" spans="1:28" ht="30" customHeight="1" x14ac:dyDescent="0.15">
      <c r="A274" s="122">
        <f t="shared" si="1"/>
        <v>0</v>
      </c>
      <c r="B274" s="82"/>
      <c r="E274" s="201" t="s">
        <v>332</v>
      </c>
      <c r="F274" s="202"/>
      <c r="G274" s="192" t="s">
        <v>163</v>
      </c>
      <c r="H274" s="157"/>
      <c r="I274" s="157"/>
      <c r="J274" s="157"/>
      <c r="K274" s="157"/>
      <c r="L274" s="158"/>
      <c r="M274" s="120" t="s">
        <v>76</v>
      </c>
      <c r="N274" s="189" t="s">
        <v>165</v>
      </c>
      <c r="O274" s="190"/>
      <c r="P274" s="190"/>
      <c r="Q274" s="191"/>
      <c r="R274" s="3"/>
      <c r="S274" s="186"/>
      <c r="T274" s="187"/>
      <c r="U274" s="187"/>
      <c r="V274" s="187"/>
      <c r="W274" s="188"/>
      <c r="X274" s="186"/>
      <c r="Y274" s="226"/>
      <c r="Z274" s="82"/>
      <c r="AB274" s="118" t="b">
        <f>COUNTIF(R274:R275,"○")&gt;0</f>
        <v>0</v>
      </c>
    </row>
    <row r="275" spans="1:28" ht="30" customHeight="1" x14ac:dyDescent="0.15">
      <c r="A275" s="122">
        <f t="shared" si="1"/>
        <v>0</v>
      </c>
      <c r="B275" s="82"/>
      <c r="E275" s="204"/>
      <c r="F275" s="205"/>
      <c r="G275" s="159" t="s">
        <v>164</v>
      </c>
      <c r="H275" s="160"/>
      <c r="I275" s="160"/>
      <c r="J275" s="160"/>
      <c r="K275" s="160"/>
      <c r="L275" s="161"/>
      <c r="M275" s="123" t="s">
        <v>77</v>
      </c>
      <c r="N275" s="231" t="s">
        <v>166</v>
      </c>
      <c r="O275" s="232"/>
      <c r="P275" s="232"/>
      <c r="Q275" s="233"/>
      <c r="R275" s="5"/>
      <c r="S275" s="177"/>
      <c r="T275" s="178"/>
      <c r="U275" s="178"/>
      <c r="V275" s="178"/>
      <c r="W275" s="179"/>
      <c r="X275" s="177"/>
      <c r="Y275" s="225"/>
      <c r="Z275" s="82"/>
    </row>
    <row r="276" spans="1:28" ht="30" customHeight="1" x14ac:dyDescent="0.15">
      <c r="A276" s="122">
        <f t="shared" ref="A276:A307" si="2">IF(AND(R276="○",TRIM(S276)=""), 1001, 0)</f>
        <v>0</v>
      </c>
      <c r="B276" s="82"/>
      <c r="E276" s="201" t="s">
        <v>333</v>
      </c>
      <c r="F276" s="202"/>
      <c r="G276" s="192" t="s">
        <v>167</v>
      </c>
      <c r="H276" s="157"/>
      <c r="I276" s="157"/>
      <c r="J276" s="157"/>
      <c r="K276" s="157"/>
      <c r="L276" s="158"/>
      <c r="M276" s="120" t="s">
        <v>76</v>
      </c>
      <c r="N276" s="228" t="s">
        <v>172</v>
      </c>
      <c r="O276" s="229"/>
      <c r="P276" s="229"/>
      <c r="Q276" s="230"/>
      <c r="R276" s="3"/>
      <c r="S276" s="186"/>
      <c r="T276" s="187"/>
      <c r="U276" s="187"/>
      <c r="V276" s="187"/>
      <c r="W276" s="188"/>
      <c r="X276" s="186"/>
      <c r="Y276" s="226"/>
      <c r="Z276" s="82"/>
      <c r="AB276" s="118" t="b">
        <f>COUNTIF(R276:R282,"○")&gt;0</f>
        <v>0</v>
      </c>
    </row>
    <row r="277" spans="1:28" ht="30" customHeight="1" x14ac:dyDescent="0.15">
      <c r="A277" s="122">
        <f t="shared" si="2"/>
        <v>0</v>
      </c>
      <c r="B277" s="82"/>
      <c r="E277" s="203"/>
      <c r="F277" s="142"/>
      <c r="G277" s="138" t="s">
        <v>168</v>
      </c>
      <c r="H277" s="139"/>
      <c r="I277" s="139"/>
      <c r="J277" s="139"/>
      <c r="K277" s="139"/>
      <c r="L277" s="140"/>
      <c r="M277" s="121" t="s">
        <v>77</v>
      </c>
      <c r="N277" s="162"/>
      <c r="O277" s="163"/>
      <c r="P277" s="163"/>
      <c r="Q277" s="164"/>
      <c r="R277" s="4"/>
      <c r="S277" s="174"/>
      <c r="T277" s="175"/>
      <c r="U277" s="175"/>
      <c r="V277" s="175"/>
      <c r="W277" s="176"/>
      <c r="X277" s="174"/>
      <c r="Y277" s="224"/>
      <c r="Z277" s="82"/>
    </row>
    <row r="278" spans="1:28" ht="30" customHeight="1" x14ac:dyDescent="0.15">
      <c r="A278" s="122">
        <f t="shared" si="2"/>
        <v>0</v>
      </c>
      <c r="B278" s="82"/>
      <c r="E278" s="203"/>
      <c r="F278" s="142"/>
      <c r="G278" s="138" t="s">
        <v>372</v>
      </c>
      <c r="H278" s="139"/>
      <c r="I278" s="139"/>
      <c r="J278" s="139"/>
      <c r="K278" s="139"/>
      <c r="L278" s="140"/>
      <c r="M278" s="121" t="s">
        <v>78</v>
      </c>
      <c r="N278" s="162" t="s">
        <v>373</v>
      </c>
      <c r="O278" s="163"/>
      <c r="P278" s="163"/>
      <c r="Q278" s="164"/>
      <c r="R278" s="4"/>
      <c r="S278" s="174"/>
      <c r="T278" s="175"/>
      <c r="U278" s="175"/>
      <c r="V278" s="175"/>
      <c r="W278" s="176"/>
      <c r="X278" s="174"/>
      <c r="Y278" s="224"/>
      <c r="Z278" s="82"/>
    </row>
    <row r="279" spans="1:28" ht="30" customHeight="1" x14ac:dyDescent="0.15">
      <c r="A279" s="122">
        <f t="shared" si="2"/>
        <v>0</v>
      </c>
      <c r="B279" s="82"/>
      <c r="E279" s="203"/>
      <c r="F279" s="142"/>
      <c r="G279" s="138" t="s">
        <v>169</v>
      </c>
      <c r="H279" s="139"/>
      <c r="I279" s="139"/>
      <c r="J279" s="139"/>
      <c r="K279" s="139"/>
      <c r="L279" s="140"/>
      <c r="M279" s="121" t="s">
        <v>79</v>
      </c>
      <c r="N279" s="162"/>
      <c r="O279" s="163"/>
      <c r="P279" s="163"/>
      <c r="Q279" s="164"/>
      <c r="R279" s="4"/>
      <c r="S279" s="174"/>
      <c r="T279" s="175"/>
      <c r="U279" s="175"/>
      <c r="V279" s="175"/>
      <c r="W279" s="176"/>
      <c r="X279" s="174"/>
      <c r="Y279" s="224"/>
      <c r="Z279" s="82"/>
    </row>
    <row r="280" spans="1:28" ht="30" customHeight="1" x14ac:dyDescent="0.15">
      <c r="A280" s="122">
        <f t="shared" si="2"/>
        <v>0</v>
      </c>
      <c r="B280" s="82"/>
      <c r="E280" s="203"/>
      <c r="F280" s="142"/>
      <c r="G280" s="138" t="s">
        <v>170</v>
      </c>
      <c r="H280" s="139"/>
      <c r="I280" s="139"/>
      <c r="J280" s="139"/>
      <c r="K280" s="139"/>
      <c r="L280" s="140"/>
      <c r="M280" s="121" t="s">
        <v>80</v>
      </c>
      <c r="N280" s="162"/>
      <c r="O280" s="163"/>
      <c r="P280" s="163"/>
      <c r="Q280" s="164"/>
      <c r="R280" s="4"/>
      <c r="S280" s="174"/>
      <c r="T280" s="175"/>
      <c r="U280" s="175"/>
      <c r="V280" s="175"/>
      <c r="W280" s="176"/>
      <c r="X280" s="174"/>
      <c r="Y280" s="224"/>
      <c r="Z280" s="82"/>
    </row>
    <row r="281" spans="1:28" ht="30" customHeight="1" x14ac:dyDescent="0.15">
      <c r="A281" s="122">
        <f t="shared" si="2"/>
        <v>0</v>
      </c>
      <c r="B281" s="82"/>
      <c r="E281" s="203"/>
      <c r="F281" s="142"/>
      <c r="G281" s="138" t="s">
        <v>171</v>
      </c>
      <c r="H281" s="139"/>
      <c r="I281" s="139"/>
      <c r="J281" s="139"/>
      <c r="K281" s="139"/>
      <c r="L281" s="140"/>
      <c r="M281" s="121" t="s">
        <v>81</v>
      </c>
      <c r="N281" s="162"/>
      <c r="O281" s="163"/>
      <c r="P281" s="163"/>
      <c r="Q281" s="164"/>
      <c r="R281" s="4"/>
      <c r="S281" s="174"/>
      <c r="T281" s="175"/>
      <c r="U281" s="175"/>
      <c r="V281" s="175"/>
      <c r="W281" s="176"/>
      <c r="X281" s="174"/>
      <c r="Y281" s="224"/>
      <c r="Z281" s="82"/>
    </row>
    <row r="282" spans="1:28" ht="30" customHeight="1" x14ac:dyDescent="0.15">
      <c r="A282" s="122">
        <f t="shared" si="2"/>
        <v>0</v>
      </c>
      <c r="B282" s="82"/>
      <c r="E282" s="204"/>
      <c r="F282" s="205"/>
      <c r="G282" s="159" t="s">
        <v>70</v>
      </c>
      <c r="H282" s="160"/>
      <c r="I282" s="160"/>
      <c r="J282" s="160"/>
      <c r="K282" s="160"/>
      <c r="L282" s="161"/>
      <c r="M282" s="123" t="s">
        <v>82</v>
      </c>
      <c r="N282" s="165"/>
      <c r="O282" s="166"/>
      <c r="P282" s="166"/>
      <c r="Q282" s="167"/>
      <c r="R282" s="5"/>
      <c r="S282" s="177"/>
      <c r="T282" s="178"/>
      <c r="U282" s="178"/>
      <c r="V282" s="178"/>
      <c r="W282" s="179"/>
      <c r="X282" s="177"/>
      <c r="Y282" s="225"/>
      <c r="Z282" s="82"/>
    </row>
    <row r="283" spans="1:28" ht="30" customHeight="1" x14ac:dyDescent="0.15">
      <c r="A283" s="122">
        <f t="shared" si="2"/>
        <v>0</v>
      </c>
      <c r="B283" s="82"/>
      <c r="E283" s="201" t="s">
        <v>334</v>
      </c>
      <c r="F283" s="202"/>
      <c r="G283" s="192" t="s">
        <v>173</v>
      </c>
      <c r="H283" s="157"/>
      <c r="I283" s="157"/>
      <c r="J283" s="157"/>
      <c r="K283" s="157"/>
      <c r="L283" s="158"/>
      <c r="M283" s="124" t="s">
        <v>76</v>
      </c>
      <c r="N283" s="228" t="s">
        <v>175</v>
      </c>
      <c r="O283" s="229"/>
      <c r="P283" s="229"/>
      <c r="Q283" s="230"/>
      <c r="R283" s="3"/>
      <c r="S283" s="186"/>
      <c r="T283" s="187"/>
      <c r="U283" s="187"/>
      <c r="V283" s="187"/>
      <c r="W283" s="188"/>
      <c r="X283" s="186"/>
      <c r="Y283" s="226"/>
      <c r="Z283" s="82"/>
      <c r="AB283" s="118" t="b">
        <f>COUNTIF(R283:R285,"○")&gt;0</f>
        <v>0</v>
      </c>
    </row>
    <row r="284" spans="1:28" ht="30" customHeight="1" x14ac:dyDescent="0.15">
      <c r="A284" s="122">
        <f t="shared" si="2"/>
        <v>0</v>
      </c>
      <c r="B284" s="82"/>
      <c r="E284" s="203"/>
      <c r="F284" s="142"/>
      <c r="G284" s="138" t="s">
        <v>174</v>
      </c>
      <c r="H284" s="139"/>
      <c r="I284" s="139"/>
      <c r="J284" s="139"/>
      <c r="K284" s="139"/>
      <c r="L284" s="140"/>
      <c r="M284" s="121" t="s">
        <v>77</v>
      </c>
      <c r="N284" s="162" t="s">
        <v>176</v>
      </c>
      <c r="O284" s="163"/>
      <c r="P284" s="163"/>
      <c r="Q284" s="164"/>
      <c r="R284" s="4"/>
      <c r="S284" s="174"/>
      <c r="T284" s="175"/>
      <c r="U284" s="175"/>
      <c r="V284" s="175"/>
      <c r="W284" s="176"/>
      <c r="X284" s="174"/>
      <c r="Y284" s="224"/>
      <c r="Z284" s="82"/>
    </row>
    <row r="285" spans="1:28" ht="30" customHeight="1" x14ac:dyDescent="0.15">
      <c r="A285" s="122">
        <f t="shared" si="2"/>
        <v>0</v>
      </c>
      <c r="B285" s="82"/>
      <c r="E285" s="204"/>
      <c r="F285" s="205"/>
      <c r="G285" s="159" t="s">
        <v>70</v>
      </c>
      <c r="H285" s="160"/>
      <c r="I285" s="160"/>
      <c r="J285" s="160"/>
      <c r="K285" s="160"/>
      <c r="L285" s="161"/>
      <c r="M285" s="123" t="s">
        <v>82</v>
      </c>
      <c r="N285" s="168" t="s">
        <v>348</v>
      </c>
      <c r="O285" s="169"/>
      <c r="P285" s="169"/>
      <c r="Q285" s="170"/>
      <c r="R285" s="7"/>
      <c r="S285" s="177"/>
      <c r="T285" s="178"/>
      <c r="U285" s="178"/>
      <c r="V285" s="178"/>
      <c r="W285" s="179"/>
      <c r="X285" s="177"/>
      <c r="Y285" s="225"/>
      <c r="Z285" s="82"/>
    </row>
    <row r="286" spans="1:28" ht="30" customHeight="1" x14ac:dyDescent="0.15">
      <c r="A286" s="122">
        <f t="shared" si="2"/>
        <v>0</v>
      </c>
      <c r="B286" s="82"/>
      <c r="E286" s="201" t="s">
        <v>335</v>
      </c>
      <c r="F286" s="202"/>
      <c r="G286" s="192" t="s">
        <v>177</v>
      </c>
      <c r="H286" s="157"/>
      <c r="I286" s="157"/>
      <c r="J286" s="157"/>
      <c r="K286" s="157"/>
      <c r="L286" s="158"/>
      <c r="M286" s="124" t="s">
        <v>76</v>
      </c>
      <c r="N286" s="189"/>
      <c r="O286" s="190"/>
      <c r="P286" s="190"/>
      <c r="Q286" s="191"/>
      <c r="R286" s="3"/>
      <c r="S286" s="186"/>
      <c r="T286" s="187"/>
      <c r="U286" s="187"/>
      <c r="V286" s="187"/>
      <c r="W286" s="188"/>
      <c r="X286" s="186"/>
      <c r="Y286" s="226"/>
      <c r="Z286" s="82"/>
      <c r="AB286" s="118" t="b">
        <f>COUNTIF(R286:R290,"○")&gt;0</f>
        <v>0</v>
      </c>
    </row>
    <row r="287" spans="1:28" ht="30" customHeight="1" x14ac:dyDescent="0.15">
      <c r="A287" s="122">
        <f t="shared" si="2"/>
        <v>0</v>
      </c>
      <c r="B287" s="82"/>
      <c r="E287" s="203"/>
      <c r="F287" s="142"/>
      <c r="G287" s="138" t="s">
        <v>178</v>
      </c>
      <c r="H287" s="139"/>
      <c r="I287" s="139"/>
      <c r="J287" s="139"/>
      <c r="K287" s="139"/>
      <c r="L287" s="140"/>
      <c r="M287" s="121" t="s">
        <v>77</v>
      </c>
      <c r="N287" s="162"/>
      <c r="O287" s="163"/>
      <c r="P287" s="163"/>
      <c r="Q287" s="164"/>
      <c r="R287" s="4"/>
      <c r="S287" s="174"/>
      <c r="T287" s="175"/>
      <c r="U287" s="175"/>
      <c r="V287" s="175"/>
      <c r="W287" s="176"/>
      <c r="X287" s="174"/>
      <c r="Y287" s="224"/>
      <c r="Z287" s="82"/>
    </row>
    <row r="288" spans="1:28" ht="30" customHeight="1" x14ac:dyDescent="0.15">
      <c r="A288" s="122">
        <f t="shared" si="2"/>
        <v>0</v>
      </c>
      <c r="B288" s="82"/>
      <c r="E288" s="203"/>
      <c r="F288" s="142"/>
      <c r="G288" s="138" t="s">
        <v>179</v>
      </c>
      <c r="H288" s="139"/>
      <c r="I288" s="139"/>
      <c r="J288" s="139"/>
      <c r="K288" s="139"/>
      <c r="L288" s="140"/>
      <c r="M288" s="121" t="s">
        <v>78</v>
      </c>
      <c r="N288" s="162"/>
      <c r="O288" s="163"/>
      <c r="P288" s="163"/>
      <c r="Q288" s="164"/>
      <c r="R288" s="4"/>
      <c r="S288" s="174"/>
      <c r="T288" s="175"/>
      <c r="U288" s="175"/>
      <c r="V288" s="175"/>
      <c r="W288" s="176"/>
      <c r="X288" s="174"/>
      <c r="Y288" s="224"/>
      <c r="Z288" s="82"/>
    </row>
    <row r="289" spans="1:28" ht="30" customHeight="1" x14ac:dyDescent="0.15">
      <c r="A289" s="122">
        <f t="shared" si="2"/>
        <v>0</v>
      </c>
      <c r="B289" s="82"/>
      <c r="E289" s="203"/>
      <c r="F289" s="142"/>
      <c r="G289" s="138" t="s">
        <v>180</v>
      </c>
      <c r="H289" s="139"/>
      <c r="I289" s="139"/>
      <c r="J289" s="139"/>
      <c r="K289" s="139"/>
      <c r="L289" s="140"/>
      <c r="M289" s="121" t="s">
        <v>79</v>
      </c>
      <c r="N289" s="162" t="s">
        <v>181</v>
      </c>
      <c r="O289" s="163"/>
      <c r="P289" s="163"/>
      <c r="Q289" s="164"/>
      <c r="R289" s="4"/>
      <c r="S289" s="174"/>
      <c r="T289" s="175"/>
      <c r="U289" s="175"/>
      <c r="V289" s="175"/>
      <c r="W289" s="176"/>
      <c r="X289" s="174"/>
      <c r="Y289" s="224"/>
      <c r="Z289" s="82"/>
    </row>
    <row r="290" spans="1:28" ht="30" customHeight="1" x14ac:dyDescent="0.15">
      <c r="A290" s="122">
        <f t="shared" si="2"/>
        <v>0</v>
      </c>
      <c r="B290" s="82"/>
      <c r="E290" s="204"/>
      <c r="F290" s="205"/>
      <c r="G290" s="159" t="s">
        <v>70</v>
      </c>
      <c r="H290" s="160"/>
      <c r="I290" s="160"/>
      <c r="J290" s="160"/>
      <c r="K290" s="160"/>
      <c r="L290" s="161"/>
      <c r="M290" s="123" t="s">
        <v>82</v>
      </c>
      <c r="N290" s="165" t="s">
        <v>182</v>
      </c>
      <c r="O290" s="166"/>
      <c r="P290" s="166"/>
      <c r="Q290" s="167"/>
      <c r="R290" s="5"/>
      <c r="S290" s="177"/>
      <c r="T290" s="178"/>
      <c r="U290" s="178"/>
      <c r="V290" s="178"/>
      <c r="W290" s="179"/>
      <c r="X290" s="177"/>
      <c r="Y290" s="225"/>
      <c r="Z290" s="82"/>
    </row>
    <row r="291" spans="1:28" ht="30" customHeight="1" x14ac:dyDescent="0.15">
      <c r="A291" s="122">
        <f t="shared" si="2"/>
        <v>0</v>
      </c>
      <c r="B291" s="82"/>
      <c r="E291" s="201" t="s">
        <v>336</v>
      </c>
      <c r="F291" s="202"/>
      <c r="G291" s="192" t="s">
        <v>183</v>
      </c>
      <c r="H291" s="157"/>
      <c r="I291" s="157"/>
      <c r="J291" s="157"/>
      <c r="K291" s="157"/>
      <c r="L291" s="158"/>
      <c r="M291" s="124" t="s">
        <v>76</v>
      </c>
      <c r="N291" s="228" t="s">
        <v>188</v>
      </c>
      <c r="O291" s="229"/>
      <c r="P291" s="229"/>
      <c r="Q291" s="230"/>
      <c r="R291" s="3"/>
      <c r="S291" s="186"/>
      <c r="T291" s="187"/>
      <c r="U291" s="187"/>
      <c r="V291" s="187"/>
      <c r="W291" s="188"/>
      <c r="X291" s="186"/>
      <c r="Y291" s="226"/>
      <c r="Z291" s="82"/>
      <c r="AB291" s="118" t="b">
        <f>COUNTIF(R291:R296,"○")&gt;0</f>
        <v>0</v>
      </c>
    </row>
    <row r="292" spans="1:28" ht="30" customHeight="1" x14ac:dyDescent="0.15">
      <c r="A292" s="122">
        <f t="shared" si="2"/>
        <v>0</v>
      </c>
      <c r="B292" s="82"/>
      <c r="E292" s="203"/>
      <c r="F292" s="142"/>
      <c r="G292" s="138" t="s">
        <v>184</v>
      </c>
      <c r="H292" s="139"/>
      <c r="I292" s="139"/>
      <c r="J292" s="139"/>
      <c r="K292" s="139"/>
      <c r="L292" s="140"/>
      <c r="M292" s="121" t="s">
        <v>77</v>
      </c>
      <c r="N292" s="162" t="s">
        <v>189</v>
      </c>
      <c r="O292" s="163"/>
      <c r="P292" s="163"/>
      <c r="Q292" s="164"/>
      <c r="R292" s="4"/>
      <c r="S292" s="174"/>
      <c r="T292" s="175"/>
      <c r="U292" s="175"/>
      <c r="V292" s="175"/>
      <c r="W292" s="176"/>
      <c r="X292" s="174"/>
      <c r="Y292" s="224"/>
      <c r="Z292" s="82"/>
    </row>
    <row r="293" spans="1:28" ht="30" customHeight="1" x14ac:dyDescent="0.15">
      <c r="A293" s="122">
        <f t="shared" si="2"/>
        <v>0</v>
      </c>
      <c r="B293" s="82"/>
      <c r="E293" s="203"/>
      <c r="F293" s="142"/>
      <c r="G293" s="138" t="s">
        <v>185</v>
      </c>
      <c r="H293" s="139"/>
      <c r="I293" s="139"/>
      <c r="J293" s="139"/>
      <c r="K293" s="139"/>
      <c r="L293" s="140"/>
      <c r="M293" s="121" t="s">
        <v>78</v>
      </c>
      <c r="N293" s="162" t="s">
        <v>190</v>
      </c>
      <c r="O293" s="163"/>
      <c r="P293" s="163"/>
      <c r="Q293" s="164"/>
      <c r="R293" s="4"/>
      <c r="S293" s="174"/>
      <c r="T293" s="175"/>
      <c r="U293" s="175"/>
      <c r="V293" s="175"/>
      <c r="W293" s="176"/>
      <c r="X293" s="174"/>
      <c r="Y293" s="224"/>
      <c r="Z293" s="82"/>
    </row>
    <row r="294" spans="1:28" ht="30" customHeight="1" x14ac:dyDescent="0.15">
      <c r="A294" s="122">
        <f t="shared" si="2"/>
        <v>0</v>
      </c>
      <c r="B294" s="82"/>
      <c r="E294" s="203"/>
      <c r="F294" s="142"/>
      <c r="G294" s="138" t="s">
        <v>186</v>
      </c>
      <c r="H294" s="139"/>
      <c r="I294" s="139"/>
      <c r="J294" s="139"/>
      <c r="K294" s="139"/>
      <c r="L294" s="140"/>
      <c r="M294" s="121" t="s">
        <v>79</v>
      </c>
      <c r="N294" s="162" t="s">
        <v>191</v>
      </c>
      <c r="O294" s="163"/>
      <c r="P294" s="163"/>
      <c r="Q294" s="164"/>
      <c r="R294" s="4"/>
      <c r="S294" s="174"/>
      <c r="T294" s="175"/>
      <c r="U294" s="175"/>
      <c r="V294" s="175"/>
      <c r="W294" s="176"/>
      <c r="X294" s="174"/>
      <c r="Y294" s="224"/>
      <c r="Z294" s="82"/>
    </row>
    <row r="295" spans="1:28" ht="30" customHeight="1" x14ac:dyDescent="0.15">
      <c r="A295" s="122">
        <f t="shared" si="2"/>
        <v>0</v>
      </c>
      <c r="B295" s="82"/>
      <c r="E295" s="203"/>
      <c r="F295" s="142"/>
      <c r="G295" s="138" t="s">
        <v>187</v>
      </c>
      <c r="H295" s="139"/>
      <c r="I295" s="139"/>
      <c r="J295" s="139"/>
      <c r="K295" s="139"/>
      <c r="L295" s="140"/>
      <c r="M295" s="121" t="s">
        <v>80</v>
      </c>
      <c r="N295" s="162" t="s">
        <v>192</v>
      </c>
      <c r="O295" s="163"/>
      <c r="P295" s="163"/>
      <c r="Q295" s="164"/>
      <c r="R295" s="4"/>
      <c r="S295" s="174"/>
      <c r="T295" s="175"/>
      <c r="U295" s="175"/>
      <c r="V295" s="175"/>
      <c r="W295" s="176"/>
      <c r="X295" s="174"/>
      <c r="Y295" s="224"/>
      <c r="Z295" s="82"/>
    </row>
    <row r="296" spans="1:28" ht="30" customHeight="1" x14ac:dyDescent="0.15">
      <c r="A296" s="122">
        <f t="shared" si="2"/>
        <v>0</v>
      </c>
      <c r="B296" s="82"/>
      <c r="E296" s="204"/>
      <c r="F296" s="205"/>
      <c r="G296" s="159" t="s">
        <v>70</v>
      </c>
      <c r="H296" s="160"/>
      <c r="I296" s="160"/>
      <c r="J296" s="160"/>
      <c r="K296" s="160"/>
      <c r="L296" s="161"/>
      <c r="M296" s="123" t="s">
        <v>82</v>
      </c>
      <c r="N296" s="165"/>
      <c r="O296" s="166"/>
      <c r="P296" s="166"/>
      <c r="Q296" s="167"/>
      <c r="R296" s="5"/>
      <c r="S296" s="177"/>
      <c r="T296" s="178"/>
      <c r="U296" s="178"/>
      <c r="V296" s="178"/>
      <c r="W296" s="179"/>
      <c r="X296" s="177"/>
      <c r="Y296" s="225"/>
      <c r="Z296" s="82"/>
    </row>
    <row r="297" spans="1:28" ht="30" customHeight="1" x14ac:dyDescent="0.15">
      <c r="A297" s="122">
        <f t="shared" si="2"/>
        <v>0</v>
      </c>
      <c r="B297" s="82"/>
      <c r="E297" s="201" t="s">
        <v>337</v>
      </c>
      <c r="F297" s="202"/>
      <c r="G297" s="192" t="s">
        <v>193</v>
      </c>
      <c r="H297" s="157"/>
      <c r="I297" s="157"/>
      <c r="J297" s="157"/>
      <c r="K297" s="157"/>
      <c r="L297" s="158"/>
      <c r="M297" s="124" t="s">
        <v>76</v>
      </c>
      <c r="N297" s="189" t="s">
        <v>200</v>
      </c>
      <c r="O297" s="190"/>
      <c r="P297" s="190"/>
      <c r="Q297" s="191"/>
      <c r="R297" s="3"/>
      <c r="S297" s="186"/>
      <c r="T297" s="187"/>
      <c r="U297" s="187"/>
      <c r="V297" s="187"/>
      <c r="W297" s="188"/>
      <c r="X297" s="186"/>
      <c r="Y297" s="226"/>
      <c r="Z297" s="82"/>
      <c r="AB297" s="118" t="b">
        <f>COUNTIF(R297:R304,"○")&gt;0</f>
        <v>0</v>
      </c>
    </row>
    <row r="298" spans="1:28" ht="30" customHeight="1" x14ac:dyDescent="0.15">
      <c r="A298" s="122">
        <f t="shared" si="2"/>
        <v>0</v>
      </c>
      <c r="B298" s="82"/>
      <c r="E298" s="203"/>
      <c r="F298" s="142"/>
      <c r="G298" s="138" t="s">
        <v>194</v>
      </c>
      <c r="H298" s="139"/>
      <c r="I298" s="139"/>
      <c r="J298" s="139"/>
      <c r="K298" s="139"/>
      <c r="L298" s="140"/>
      <c r="M298" s="121" t="s">
        <v>77</v>
      </c>
      <c r="N298" s="162" t="s">
        <v>201</v>
      </c>
      <c r="O298" s="163"/>
      <c r="P298" s="163"/>
      <c r="Q298" s="164"/>
      <c r="R298" s="4"/>
      <c r="S298" s="174"/>
      <c r="T298" s="175"/>
      <c r="U298" s="175"/>
      <c r="V298" s="175"/>
      <c r="W298" s="176"/>
      <c r="X298" s="174"/>
      <c r="Y298" s="224"/>
      <c r="Z298" s="82"/>
    </row>
    <row r="299" spans="1:28" ht="45" customHeight="1" x14ac:dyDescent="0.15">
      <c r="A299" s="122">
        <f t="shared" si="2"/>
        <v>0</v>
      </c>
      <c r="B299" s="82"/>
      <c r="E299" s="203"/>
      <c r="F299" s="142"/>
      <c r="G299" s="138" t="s">
        <v>195</v>
      </c>
      <c r="H299" s="139"/>
      <c r="I299" s="139"/>
      <c r="J299" s="139"/>
      <c r="K299" s="139"/>
      <c r="L299" s="140"/>
      <c r="M299" s="121" t="s">
        <v>78</v>
      </c>
      <c r="N299" s="162" t="s">
        <v>374</v>
      </c>
      <c r="O299" s="163"/>
      <c r="P299" s="163"/>
      <c r="Q299" s="164"/>
      <c r="R299" s="4"/>
      <c r="S299" s="174"/>
      <c r="T299" s="175"/>
      <c r="U299" s="175"/>
      <c r="V299" s="175"/>
      <c r="W299" s="176"/>
      <c r="X299" s="174"/>
      <c r="Y299" s="224"/>
      <c r="Z299" s="82"/>
    </row>
    <row r="300" spans="1:28" ht="30" customHeight="1" x14ac:dyDescent="0.15">
      <c r="A300" s="122">
        <f t="shared" si="2"/>
        <v>0</v>
      </c>
      <c r="B300" s="82"/>
      <c r="E300" s="203"/>
      <c r="F300" s="142"/>
      <c r="G300" s="138" t="s">
        <v>196</v>
      </c>
      <c r="H300" s="139"/>
      <c r="I300" s="139"/>
      <c r="J300" s="139"/>
      <c r="K300" s="139"/>
      <c r="L300" s="140"/>
      <c r="M300" s="121" t="s">
        <v>79</v>
      </c>
      <c r="N300" s="162"/>
      <c r="O300" s="163"/>
      <c r="P300" s="163"/>
      <c r="Q300" s="164"/>
      <c r="R300" s="4"/>
      <c r="S300" s="174"/>
      <c r="T300" s="175"/>
      <c r="U300" s="175"/>
      <c r="V300" s="175"/>
      <c r="W300" s="176"/>
      <c r="X300" s="174"/>
      <c r="Y300" s="224"/>
      <c r="Z300" s="82"/>
    </row>
    <row r="301" spans="1:28" ht="30" customHeight="1" x14ac:dyDescent="0.15">
      <c r="A301" s="122">
        <f t="shared" si="2"/>
        <v>0</v>
      </c>
      <c r="B301" s="82"/>
      <c r="E301" s="203"/>
      <c r="F301" s="142"/>
      <c r="G301" s="138" t="s">
        <v>197</v>
      </c>
      <c r="H301" s="139"/>
      <c r="I301" s="139"/>
      <c r="J301" s="139"/>
      <c r="K301" s="139"/>
      <c r="L301" s="140"/>
      <c r="M301" s="121" t="s">
        <v>80</v>
      </c>
      <c r="N301" s="162" t="s">
        <v>202</v>
      </c>
      <c r="O301" s="163"/>
      <c r="P301" s="163"/>
      <c r="Q301" s="164"/>
      <c r="R301" s="4"/>
      <c r="S301" s="174"/>
      <c r="T301" s="175"/>
      <c r="U301" s="175"/>
      <c r="V301" s="175"/>
      <c r="W301" s="176"/>
      <c r="X301" s="174"/>
      <c r="Y301" s="224"/>
      <c r="Z301" s="82"/>
    </row>
    <row r="302" spans="1:28" ht="30" customHeight="1" x14ac:dyDescent="0.15">
      <c r="A302" s="122">
        <f t="shared" si="2"/>
        <v>0</v>
      </c>
      <c r="B302" s="82"/>
      <c r="E302" s="203"/>
      <c r="F302" s="142"/>
      <c r="G302" s="138" t="s">
        <v>198</v>
      </c>
      <c r="H302" s="139"/>
      <c r="I302" s="139"/>
      <c r="J302" s="139"/>
      <c r="K302" s="139"/>
      <c r="L302" s="140"/>
      <c r="M302" s="121" t="s">
        <v>81</v>
      </c>
      <c r="N302" s="228" t="s">
        <v>203</v>
      </c>
      <c r="O302" s="229"/>
      <c r="P302" s="229"/>
      <c r="Q302" s="230"/>
      <c r="R302" s="6"/>
      <c r="S302" s="174"/>
      <c r="T302" s="175"/>
      <c r="U302" s="175"/>
      <c r="V302" s="175"/>
      <c r="W302" s="176"/>
      <c r="X302" s="174"/>
      <c r="Y302" s="224"/>
      <c r="Z302" s="82"/>
    </row>
    <row r="303" spans="1:28" ht="45" customHeight="1" x14ac:dyDescent="0.15">
      <c r="A303" s="122">
        <f t="shared" si="2"/>
        <v>0</v>
      </c>
      <c r="B303" s="82"/>
      <c r="E303" s="203"/>
      <c r="F303" s="142"/>
      <c r="G303" s="138" t="s">
        <v>199</v>
      </c>
      <c r="H303" s="139"/>
      <c r="I303" s="139"/>
      <c r="J303" s="139"/>
      <c r="K303" s="139"/>
      <c r="L303" s="140"/>
      <c r="M303" s="121" t="s">
        <v>62</v>
      </c>
      <c r="N303" s="162" t="s">
        <v>204</v>
      </c>
      <c r="O303" s="163"/>
      <c r="P303" s="163"/>
      <c r="Q303" s="164"/>
      <c r="R303" s="4"/>
      <c r="S303" s="174"/>
      <c r="T303" s="175"/>
      <c r="U303" s="175"/>
      <c r="V303" s="175"/>
      <c r="W303" s="176"/>
      <c r="X303" s="174"/>
      <c r="Y303" s="224"/>
      <c r="Z303" s="82"/>
    </row>
    <row r="304" spans="1:28" ht="30" customHeight="1" x14ac:dyDescent="0.15">
      <c r="A304" s="122">
        <f t="shared" si="2"/>
        <v>0</v>
      </c>
      <c r="B304" s="82"/>
      <c r="E304" s="204"/>
      <c r="F304" s="205"/>
      <c r="G304" s="159" t="s">
        <v>70</v>
      </c>
      <c r="H304" s="160"/>
      <c r="I304" s="160"/>
      <c r="J304" s="160"/>
      <c r="K304" s="160"/>
      <c r="L304" s="161"/>
      <c r="M304" s="123" t="s">
        <v>82</v>
      </c>
      <c r="N304" s="165" t="s">
        <v>205</v>
      </c>
      <c r="O304" s="166"/>
      <c r="P304" s="166"/>
      <c r="Q304" s="167"/>
      <c r="R304" s="7"/>
      <c r="S304" s="177"/>
      <c r="T304" s="178"/>
      <c r="U304" s="178"/>
      <c r="V304" s="178"/>
      <c r="W304" s="179"/>
      <c r="X304" s="177"/>
      <c r="Y304" s="225"/>
      <c r="Z304" s="82"/>
    </row>
    <row r="305" spans="1:28" ht="30" customHeight="1" x14ac:dyDescent="0.15">
      <c r="A305" s="122">
        <f t="shared" si="2"/>
        <v>0</v>
      </c>
      <c r="B305" s="82"/>
      <c r="E305" s="201" t="s">
        <v>338</v>
      </c>
      <c r="F305" s="202"/>
      <c r="G305" s="192" t="s">
        <v>206</v>
      </c>
      <c r="H305" s="157"/>
      <c r="I305" s="157"/>
      <c r="J305" s="157"/>
      <c r="K305" s="157"/>
      <c r="L305" s="158"/>
      <c r="M305" s="120" t="s">
        <v>76</v>
      </c>
      <c r="N305" s="228" t="s">
        <v>208</v>
      </c>
      <c r="O305" s="229"/>
      <c r="P305" s="229"/>
      <c r="Q305" s="230"/>
      <c r="R305" s="3"/>
      <c r="S305" s="186"/>
      <c r="T305" s="187"/>
      <c r="U305" s="187"/>
      <c r="V305" s="187"/>
      <c r="W305" s="188"/>
      <c r="X305" s="186"/>
      <c r="Y305" s="226"/>
      <c r="Z305" s="82"/>
      <c r="AB305" s="118" t="b">
        <f>COUNTIF(R305:R307,"○")&gt;0</f>
        <v>0</v>
      </c>
    </row>
    <row r="306" spans="1:28" ht="30" customHeight="1" x14ac:dyDescent="0.15">
      <c r="A306" s="122">
        <f t="shared" si="2"/>
        <v>0</v>
      </c>
      <c r="B306" s="82"/>
      <c r="E306" s="203"/>
      <c r="F306" s="142"/>
      <c r="G306" s="138" t="s">
        <v>207</v>
      </c>
      <c r="H306" s="139"/>
      <c r="I306" s="139"/>
      <c r="J306" s="139"/>
      <c r="K306" s="139"/>
      <c r="L306" s="140"/>
      <c r="M306" s="121" t="s">
        <v>77</v>
      </c>
      <c r="N306" s="162"/>
      <c r="O306" s="163"/>
      <c r="P306" s="163"/>
      <c r="Q306" s="164"/>
      <c r="R306" s="4"/>
      <c r="S306" s="174"/>
      <c r="T306" s="175"/>
      <c r="U306" s="175"/>
      <c r="V306" s="175"/>
      <c r="W306" s="176"/>
      <c r="X306" s="174"/>
      <c r="Y306" s="224"/>
      <c r="Z306" s="82"/>
    </row>
    <row r="307" spans="1:28" ht="30" customHeight="1" x14ac:dyDescent="0.15">
      <c r="A307" s="122">
        <f t="shared" si="2"/>
        <v>0</v>
      </c>
      <c r="B307" s="82"/>
      <c r="E307" s="204"/>
      <c r="F307" s="205"/>
      <c r="G307" s="159" t="s">
        <v>70</v>
      </c>
      <c r="H307" s="160"/>
      <c r="I307" s="160"/>
      <c r="J307" s="160"/>
      <c r="K307" s="160"/>
      <c r="L307" s="161"/>
      <c r="M307" s="123" t="s">
        <v>82</v>
      </c>
      <c r="N307" s="165"/>
      <c r="O307" s="166"/>
      <c r="P307" s="166"/>
      <c r="Q307" s="167"/>
      <c r="R307" s="8"/>
      <c r="S307" s="177"/>
      <c r="T307" s="178"/>
      <c r="U307" s="178"/>
      <c r="V307" s="178"/>
      <c r="W307" s="179"/>
      <c r="X307" s="177"/>
      <c r="Y307" s="225"/>
      <c r="Z307" s="82"/>
    </row>
    <row r="308" spans="1:28" ht="30" customHeight="1" x14ac:dyDescent="0.15">
      <c r="A308" s="122">
        <f t="shared" ref="A308:A339" si="3">IF(AND(R308="○",TRIM(S308)=""), 1001, 0)</f>
        <v>0</v>
      </c>
      <c r="B308" s="82"/>
      <c r="E308" s="196" t="s">
        <v>339</v>
      </c>
      <c r="F308" s="197"/>
      <c r="G308" s="222" t="s">
        <v>209</v>
      </c>
      <c r="H308" s="197"/>
      <c r="I308" s="197"/>
      <c r="J308" s="197"/>
      <c r="K308" s="197"/>
      <c r="L308" s="223"/>
      <c r="M308" s="125" t="s">
        <v>82</v>
      </c>
      <c r="N308" s="231"/>
      <c r="O308" s="232"/>
      <c r="P308" s="232"/>
      <c r="Q308" s="233"/>
      <c r="R308" s="9"/>
      <c r="S308" s="193"/>
      <c r="T308" s="194"/>
      <c r="U308" s="194"/>
      <c r="V308" s="194"/>
      <c r="W308" s="195"/>
      <c r="X308" s="193"/>
      <c r="Y308" s="227"/>
      <c r="Z308" s="82"/>
      <c r="AB308" s="118" t="b">
        <f>R308="○"</f>
        <v>0</v>
      </c>
    </row>
    <row r="309" spans="1:28" ht="30" customHeight="1" x14ac:dyDescent="0.15">
      <c r="A309" s="122">
        <f t="shared" si="3"/>
        <v>0</v>
      </c>
      <c r="B309" s="25"/>
      <c r="C309" s="41"/>
      <c r="E309" s="147" t="s">
        <v>317</v>
      </c>
      <c r="F309" s="148"/>
      <c r="G309" s="153" t="s">
        <v>162</v>
      </c>
      <c r="H309" s="157" t="s">
        <v>364</v>
      </c>
      <c r="I309" s="157"/>
      <c r="J309" s="157"/>
      <c r="K309" s="157"/>
      <c r="L309" s="158"/>
      <c r="M309" s="126" t="s">
        <v>76</v>
      </c>
      <c r="N309" s="189" t="s">
        <v>211</v>
      </c>
      <c r="O309" s="190"/>
      <c r="P309" s="190"/>
      <c r="Q309" s="191"/>
      <c r="R309" s="3"/>
      <c r="S309" s="186"/>
      <c r="T309" s="187"/>
      <c r="U309" s="187"/>
      <c r="V309" s="187"/>
      <c r="W309" s="188"/>
      <c r="X309" s="186"/>
      <c r="Y309" s="226"/>
      <c r="Z309" s="82"/>
      <c r="AB309" s="118" t="b">
        <f>COUNTIF(R309:R346,"○")&gt;0</f>
        <v>0</v>
      </c>
    </row>
    <row r="310" spans="1:28" ht="30" customHeight="1" x14ac:dyDescent="0.15">
      <c r="A310" s="122">
        <f t="shared" si="3"/>
        <v>0</v>
      </c>
      <c r="B310" s="25"/>
      <c r="C310" s="41"/>
      <c r="E310" s="149"/>
      <c r="F310" s="150"/>
      <c r="G310" s="154"/>
      <c r="H310" s="139" t="s">
        <v>300</v>
      </c>
      <c r="I310" s="139"/>
      <c r="J310" s="139"/>
      <c r="K310" s="139"/>
      <c r="L310" s="140"/>
      <c r="M310" s="127" t="s">
        <v>77</v>
      </c>
      <c r="N310" s="162" t="s">
        <v>212</v>
      </c>
      <c r="O310" s="163"/>
      <c r="P310" s="163"/>
      <c r="Q310" s="164"/>
      <c r="R310" s="6"/>
      <c r="S310" s="174"/>
      <c r="T310" s="175"/>
      <c r="U310" s="175"/>
      <c r="V310" s="175"/>
      <c r="W310" s="176"/>
      <c r="X310" s="174"/>
      <c r="Y310" s="224"/>
      <c r="Z310" s="82"/>
    </row>
    <row r="311" spans="1:28" ht="30" customHeight="1" x14ac:dyDescent="0.15">
      <c r="A311" s="122">
        <f t="shared" si="3"/>
        <v>0</v>
      </c>
      <c r="B311" s="25"/>
      <c r="C311" s="41"/>
      <c r="E311" s="149"/>
      <c r="F311" s="150"/>
      <c r="G311" s="154"/>
      <c r="H311" s="139" t="s">
        <v>301</v>
      </c>
      <c r="I311" s="139"/>
      <c r="J311" s="139"/>
      <c r="K311" s="139"/>
      <c r="L311" s="140"/>
      <c r="M311" s="127" t="s">
        <v>78</v>
      </c>
      <c r="N311" s="162"/>
      <c r="O311" s="163"/>
      <c r="P311" s="163"/>
      <c r="Q311" s="164"/>
      <c r="R311" s="6"/>
      <c r="S311" s="174"/>
      <c r="T311" s="175"/>
      <c r="U311" s="175"/>
      <c r="V311" s="175"/>
      <c r="W311" s="176"/>
      <c r="X311" s="174"/>
      <c r="Y311" s="224"/>
      <c r="Z311" s="82"/>
    </row>
    <row r="312" spans="1:28" ht="30" customHeight="1" x14ac:dyDescent="0.15">
      <c r="A312" s="122">
        <f t="shared" si="3"/>
        <v>0</v>
      </c>
      <c r="B312" s="25"/>
      <c r="C312" s="41"/>
      <c r="E312" s="149"/>
      <c r="F312" s="150"/>
      <c r="G312" s="154"/>
      <c r="H312" s="139" t="s">
        <v>319</v>
      </c>
      <c r="I312" s="139"/>
      <c r="J312" s="139"/>
      <c r="K312" s="139"/>
      <c r="L312" s="140"/>
      <c r="M312" s="127" t="s">
        <v>79</v>
      </c>
      <c r="N312" s="162" t="s">
        <v>213</v>
      </c>
      <c r="O312" s="163"/>
      <c r="P312" s="163"/>
      <c r="Q312" s="164"/>
      <c r="R312" s="6"/>
      <c r="S312" s="174"/>
      <c r="T312" s="175"/>
      <c r="U312" s="175"/>
      <c r="V312" s="175"/>
      <c r="W312" s="176"/>
      <c r="X312" s="174"/>
      <c r="Y312" s="224"/>
      <c r="Z312" s="82"/>
    </row>
    <row r="313" spans="1:28" ht="30" customHeight="1" x14ac:dyDescent="0.15">
      <c r="A313" s="122">
        <f t="shared" si="3"/>
        <v>0</v>
      </c>
      <c r="B313" s="25"/>
      <c r="C313" s="41"/>
      <c r="E313" s="149"/>
      <c r="F313" s="150"/>
      <c r="G313" s="154"/>
      <c r="H313" s="139" t="s">
        <v>210</v>
      </c>
      <c r="I313" s="139"/>
      <c r="J313" s="139"/>
      <c r="K313" s="139"/>
      <c r="L313" s="140"/>
      <c r="M313" s="127" t="s">
        <v>80</v>
      </c>
      <c r="N313" s="162"/>
      <c r="O313" s="163"/>
      <c r="P313" s="163"/>
      <c r="Q313" s="164"/>
      <c r="R313" s="4"/>
      <c r="S313" s="174"/>
      <c r="T313" s="175"/>
      <c r="U313" s="175"/>
      <c r="V313" s="175"/>
      <c r="W313" s="176"/>
      <c r="X313" s="174"/>
      <c r="Y313" s="224"/>
      <c r="Z313" s="82"/>
    </row>
    <row r="314" spans="1:28" ht="30" customHeight="1" x14ac:dyDescent="0.15">
      <c r="A314" s="122">
        <f t="shared" si="3"/>
        <v>0</v>
      </c>
      <c r="B314" s="25"/>
      <c r="C314" s="41"/>
      <c r="E314" s="149"/>
      <c r="F314" s="150"/>
      <c r="G314" s="154"/>
      <c r="H314" s="136" t="s">
        <v>70</v>
      </c>
      <c r="I314" s="136"/>
      <c r="J314" s="136"/>
      <c r="K314" s="136"/>
      <c r="L314" s="137"/>
      <c r="M314" s="128" t="s">
        <v>82</v>
      </c>
      <c r="N314" s="168"/>
      <c r="O314" s="169"/>
      <c r="P314" s="169"/>
      <c r="Q314" s="170"/>
      <c r="R314" s="5"/>
      <c r="S314" s="174"/>
      <c r="T314" s="175"/>
      <c r="U314" s="175"/>
      <c r="V314" s="175"/>
      <c r="W314" s="176"/>
      <c r="X314" s="174"/>
      <c r="Y314" s="224"/>
      <c r="Z314" s="82"/>
    </row>
    <row r="315" spans="1:28" ht="30" customHeight="1" x14ac:dyDescent="0.15">
      <c r="A315" s="122">
        <f t="shared" si="3"/>
        <v>0</v>
      </c>
      <c r="B315" s="25"/>
      <c r="C315" s="41"/>
      <c r="D315" s="42"/>
      <c r="E315" s="149"/>
      <c r="F315" s="150"/>
      <c r="G315" s="155" t="s">
        <v>214</v>
      </c>
      <c r="H315" s="139" t="s">
        <v>375</v>
      </c>
      <c r="I315" s="139"/>
      <c r="J315" s="139"/>
      <c r="K315" s="139"/>
      <c r="L315" s="140"/>
      <c r="M315" s="127" t="s">
        <v>215</v>
      </c>
      <c r="N315" s="162" t="s">
        <v>230</v>
      </c>
      <c r="O315" s="163"/>
      <c r="P315" s="163"/>
      <c r="Q315" s="164"/>
      <c r="R315" s="4"/>
      <c r="S315" s="174"/>
      <c r="T315" s="175"/>
      <c r="U315" s="175"/>
      <c r="V315" s="175"/>
      <c r="W315" s="176"/>
      <c r="X315" s="174"/>
      <c r="Y315" s="224"/>
      <c r="Z315" s="82"/>
    </row>
    <row r="316" spans="1:28" ht="45" customHeight="1" x14ac:dyDescent="0.15">
      <c r="A316" s="122">
        <f t="shared" si="3"/>
        <v>0</v>
      </c>
      <c r="B316" s="25"/>
      <c r="C316" s="41"/>
      <c r="D316" s="42"/>
      <c r="E316" s="149"/>
      <c r="F316" s="150"/>
      <c r="G316" s="154"/>
      <c r="H316" s="139" t="s">
        <v>224</v>
      </c>
      <c r="I316" s="139"/>
      <c r="J316" s="139"/>
      <c r="K316" s="139"/>
      <c r="L316" s="140"/>
      <c r="M316" s="127" t="s">
        <v>216</v>
      </c>
      <c r="N316" s="162" t="s">
        <v>231</v>
      </c>
      <c r="O316" s="163"/>
      <c r="P316" s="163"/>
      <c r="Q316" s="164"/>
      <c r="R316" s="4"/>
      <c r="S316" s="174"/>
      <c r="T316" s="175"/>
      <c r="U316" s="175"/>
      <c r="V316" s="175"/>
      <c r="W316" s="176"/>
      <c r="X316" s="174"/>
      <c r="Y316" s="224"/>
      <c r="Z316" s="82"/>
    </row>
    <row r="317" spans="1:28" ht="30" customHeight="1" x14ac:dyDescent="0.15">
      <c r="A317" s="122">
        <f t="shared" si="3"/>
        <v>0</v>
      </c>
      <c r="B317" s="25"/>
      <c r="C317" s="41"/>
      <c r="D317" s="42"/>
      <c r="E317" s="149"/>
      <c r="F317" s="150"/>
      <c r="G317" s="154"/>
      <c r="H317" s="139" t="s">
        <v>225</v>
      </c>
      <c r="I317" s="139"/>
      <c r="J317" s="139"/>
      <c r="K317" s="139"/>
      <c r="L317" s="140"/>
      <c r="M317" s="127" t="s">
        <v>217</v>
      </c>
      <c r="N317" s="162" t="s">
        <v>232</v>
      </c>
      <c r="O317" s="163"/>
      <c r="P317" s="163"/>
      <c r="Q317" s="164"/>
      <c r="R317" s="4"/>
      <c r="S317" s="174"/>
      <c r="T317" s="175"/>
      <c r="U317" s="175"/>
      <c r="V317" s="175"/>
      <c r="W317" s="176"/>
      <c r="X317" s="174"/>
      <c r="Y317" s="224"/>
      <c r="Z317" s="82"/>
    </row>
    <row r="318" spans="1:28" ht="30" customHeight="1" x14ac:dyDescent="0.15">
      <c r="A318" s="122">
        <f t="shared" si="3"/>
        <v>0</v>
      </c>
      <c r="B318" s="25"/>
      <c r="C318" s="41"/>
      <c r="D318" s="42"/>
      <c r="E318" s="149"/>
      <c r="F318" s="150"/>
      <c r="G318" s="154"/>
      <c r="H318" s="139" t="s">
        <v>226</v>
      </c>
      <c r="I318" s="139"/>
      <c r="J318" s="139"/>
      <c r="K318" s="139"/>
      <c r="L318" s="140"/>
      <c r="M318" s="127" t="s">
        <v>218</v>
      </c>
      <c r="N318" s="162" t="s">
        <v>233</v>
      </c>
      <c r="O318" s="163"/>
      <c r="P318" s="163"/>
      <c r="Q318" s="164"/>
      <c r="R318" s="4"/>
      <c r="S318" s="174"/>
      <c r="T318" s="175"/>
      <c r="U318" s="175"/>
      <c r="V318" s="175"/>
      <c r="W318" s="176"/>
      <c r="X318" s="174"/>
      <c r="Y318" s="224"/>
      <c r="Z318" s="82"/>
    </row>
    <row r="319" spans="1:28" ht="30" customHeight="1" x14ac:dyDescent="0.15">
      <c r="A319" s="122">
        <f t="shared" si="3"/>
        <v>0</v>
      </c>
      <c r="B319" s="25"/>
      <c r="C319" s="41"/>
      <c r="D319" s="42"/>
      <c r="E319" s="149"/>
      <c r="F319" s="150"/>
      <c r="G319" s="154"/>
      <c r="H319" s="139" t="s">
        <v>302</v>
      </c>
      <c r="I319" s="139"/>
      <c r="J319" s="139"/>
      <c r="K319" s="139"/>
      <c r="L319" s="140"/>
      <c r="M319" s="127" t="s">
        <v>219</v>
      </c>
      <c r="N319" s="162" t="s">
        <v>234</v>
      </c>
      <c r="O319" s="163"/>
      <c r="P319" s="163"/>
      <c r="Q319" s="164"/>
      <c r="R319" s="4"/>
      <c r="S319" s="174"/>
      <c r="T319" s="175"/>
      <c r="U319" s="175"/>
      <c r="V319" s="175"/>
      <c r="W319" s="176"/>
      <c r="X319" s="174"/>
      <c r="Y319" s="224"/>
      <c r="Z319" s="82"/>
    </row>
    <row r="320" spans="1:28" ht="30" customHeight="1" x14ac:dyDescent="0.15">
      <c r="A320" s="122">
        <f t="shared" si="3"/>
        <v>0</v>
      </c>
      <c r="B320" s="25"/>
      <c r="C320" s="41"/>
      <c r="D320" s="42"/>
      <c r="E320" s="149"/>
      <c r="F320" s="150"/>
      <c r="G320" s="154"/>
      <c r="H320" s="139" t="s">
        <v>227</v>
      </c>
      <c r="I320" s="139"/>
      <c r="J320" s="139"/>
      <c r="K320" s="139"/>
      <c r="L320" s="140"/>
      <c r="M320" s="127" t="s">
        <v>220</v>
      </c>
      <c r="N320" s="162" t="s">
        <v>235</v>
      </c>
      <c r="O320" s="163"/>
      <c r="P320" s="163"/>
      <c r="Q320" s="164"/>
      <c r="R320" s="4"/>
      <c r="S320" s="174"/>
      <c r="T320" s="175"/>
      <c r="U320" s="175"/>
      <c r="V320" s="175"/>
      <c r="W320" s="176"/>
      <c r="X320" s="174"/>
      <c r="Y320" s="224"/>
      <c r="Z320" s="82"/>
    </row>
    <row r="321" spans="1:26" ht="45" customHeight="1" x14ac:dyDescent="0.15">
      <c r="A321" s="122">
        <f t="shared" si="3"/>
        <v>0</v>
      </c>
      <c r="B321" s="25"/>
      <c r="C321" s="41"/>
      <c r="D321" s="42"/>
      <c r="E321" s="149"/>
      <c r="F321" s="150"/>
      <c r="G321" s="154"/>
      <c r="H321" s="139" t="s">
        <v>228</v>
      </c>
      <c r="I321" s="139"/>
      <c r="J321" s="139"/>
      <c r="K321" s="139"/>
      <c r="L321" s="140"/>
      <c r="M321" s="127" t="s">
        <v>221</v>
      </c>
      <c r="N321" s="162" t="s">
        <v>236</v>
      </c>
      <c r="O321" s="163"/>
      <c r="P321" s="163"/>
      <c r="Q321" s="164"/>
      <c r="R321" s="4"/>
      <c r="S321" s="174"/>
      <c r="T321" s="175"/>
      <c r="U321" s="175"/>
      <c r="V321" s="175"/>
      <c r="W321" s="176"/>
      <c r="X321" s="174"/>
      <c r="Y321" s="224"/>
      <c r="Z321" s="82"/>
    </row>
    <row r="322" spans="1:26" ht="30" customHeight="1" x14ac:dyDescent="0.15">
      <c r="A322" s="122">
        <f t="shared" si="3"/>
        <v>0</v>
      </c>
      <c r="B322" s="25"/>
      <c r="C322" s="41"/>
      <c r="D322" s="42"/>
      <c r="E322" s="149"/>
      <c r="F322" s="150"/>
      <c r="G322" s="154"/>
      <c r="H322" s="139" t="s">
        <v>229</v>
      </c>
      <c r="I322" s="139"/>
      <c r="J322" s="139"/>
      <c r="K322" s="139"/>
      <c r="L322" s="140"/>
      <c r="M322" s="127" t="s">
        <v>222</v>
      </c>
      <c r="N322" s="162" t="s">
        <v>237</v>
      </c>
      <c r="O322" s="163"/>
      <c r="P322" s="163"/>
      <c r="Q322" s="164"/>
      <c r="R322" s="6"/>
      <c r="S322" s="174"/>
      <c r="T322" s="175"/>
      <c r="U322" s="175"/>
      <c r="V322" s="175"/>
      <c r="W322" s="176"/>
      <c r="X322" s="174"/>
      <c r="Y322" s="224"/>
      <c r="Z322" s="82"/>
    </row>
    <row r="323" spans="1:26" ht="30" customHeight="1" x14ac:dyDescent="0.15">
      <c r="A323" s="122">
        <f t="shared" si="3"/>
        <v>0</v>
      </c>
      <c r="B323" s="25"/>
      <c r="C323" s="41"/>
      <c r="D323" s="42"/>
      <c r="E323" s="149"/>
      <c r="F323" s="150"/>
      <c r="G323" s="156"/>
      <c r="H323" s="139" t="s">
        <v>70</v>
      </c>
      <c r="I323" s="139"/>
      <c r="J323" s="139"/>
      <c r="K323" s="139"/>
      <c r="L323" s="140"/>
      <c r="M323" s="127" t="s">
        <v>223</v>
      </c>
      <c r="N323" s="162"/>
      <c r="O323" s="163"/>
      <c r="P323" s="163"/>
      <c r="Q323" s="164"/>
      <c r="R323" s="4"/>
      <c r="S323" s="174"/>
      <c r="T323" s="175"/>
      <c r="U323" s="175"/>
      <c r="V323" s="175"/>
      <c r="W323" s="176"/>
      <c r="X323" s="174"/>
      <c r="Y323" s="224"/>
      <c r="Z323" s="82"/>
    </row>
    <row r="324" spans="1:26" ht="30" customHeight="1" x14ac:dyDescent="0.15">
      <c r="A324" s="122">
        <f t="shared" si="3"/>
        <v>0</v>
      </c>
      <c r="B324" s="25"/>
      <c r="C324" s="41"/>
      <c r="E324" s="149"/>
      <c r="F324" s="150"/>
      <c r="G324" s="154" t="s">
        <v>238</v>
      </c>
      <c r="H324" s="141" t="s">
        <v>303</v>
      </c>
      <c r="I324" s="142"/>
      <c r="J324" s="142"/>
      <c r="K324" s="142"/>
      <c r="L324" s="143"/>
      <c r="M324" s="129" t="s">
        <v>239</v>
      </c>
      <c r="N324" s="228" t="s">
        <v>243</v>
      </c>
      <c r="O324" s="229"/>
      <c r="P324" s="229"/>
      <c r="Q324" s="230"/>
      <c r="R324" s="6"/>
      <c r="S324" s="174"/>
      <c r="T324" s="175"/>
      <c r="U324" s="175"/>
      <c r="V324" s="175"/>
      <c r="W324" s="176"/>
      <c r="X324" s="174"/>
      <c r="Y324" s="224"/>
      <c r="Z324" s="82"/>
    </row>
    <row r="325" spans="1:26" ht="30" customHeight="1" x14ac:dyDescent="0.15">
      <c r="A325" s="122">
        <f t="shared" si="3"/>
        <v>0</v>
      </c>
      <c r="B325" s="25"/>
      <c r="C325" s="41"/>
      <c r="E325" s="149"/>
      <c r="F325" s="150"/>
      <c r="G325" s="154"/>
      <c r="H325" s="135" t="s">
        <v>304</v>
      </c>
      <c r="I325" s="136"/>
      <c r="J325" s="136"/>
      <c r="K325" s="136"/>
      <c r="L325" s="137"/>
      <c r="M325" s="127" t="s">
        <v>240</v>
      </c>
      <c r="N325" s="162" t="s">
        <v>244</v>
      </c>
      <c r="O325" s="163"/>
      <c r="P325" s="163"/>
      <c r="Q325" s="164"/>
      <c r="R325" s="10"/>
      <c r="S325" s="174"/>
      <c r="T325" s="175"/>
      <c r="U325" s="175"/>
      <c r="V325" s="175"/>
      <c r="W325" s="176"/>
      <c r="X325" s="174"/>
      <c r="Y325" s="224"/>
      <c r="Z325" s="82"/>
    </row>
    <row r="326" spans="1:26" ht="30" customHeight="1" x14ac:dyDescent="0.15">
      <c r="A326" s="122">
        <f t="shared" si="3"/>
        <v>0</v>
      </c>
      <c r="B326" s="25"/>
      <c r="C326" s="41"/>
      <c r="E326" s="149"/>
      <c r="F326" s="150"/>
      <c r="G326" s="154"/>
      <c r="H326" s="135" t="s">
        <v>305</v>
      </c>
      <c r="I326" s="136"/>
      <c r="J326" s="136"/>
      <c r="K326" s="136"/>
      <c r="L326" s="137"/>
      <c r="M326" s="127" t="s">
        <v>241</v>
      </c>
      <c r="N326" s="162" t="s">
        <v>245</v>
      </c>
      <c r="O326" s="163"/>
      <c r="P326" s="163"/>
      <c r="Q326" s="164"/>
      <c r="R326" s="10"/>
      <c r="S326" s="174"/>
      <c r="T326" s="175"/>
      <c r="U326" s="175"/>
      <c r="V326" s="175"/>
      <c r="W326" s="176"/>
      <c r="X326" s="174"/>
      <c r="Y326" s="224"/>
      <c r="Z326" s="82"/>
    </row>
    <row r="327" spans="1:26" ht="45" customHeight="1" x14ac:dyDescent="0.15">
      <c r="A327" s="122">
        <f t="shared" si="3"/>
        <v>0</v>
      </c>
      <c r="B327" s="25"/>
      <c r="C327" s="41"/>
      <c r="E327" s="149"/>
      <c r="F327" s="150"/>
      <c r="G327" s="154"/>
      <c r="H327" s="135" t="s">
        <v>70</v>
      </c>
      <c r="I327" s="136"/>
      <c r="J327" s="136"/>
      <c r="K327" s="136"/>
      <c r="L327" s="137"/>
      <c r="M327" s="128" t="s">
        <v>242</v>
      </c>
      <c r="N327" s="168" t="s">
        <v>246</v>
      </c>
      <c r="O327" s="169"/>
      <c r="P327" s="169"/>
      <c r="Q327" s="170"/>
      <c r="R327" s="11"/>
      <c r="S327" s="174"/>
      <c r="T327" s="175"/>
      <c r="U327" s="175"/>
      <c r="V327" s="175"/>
      <c r="W327" s="176"/>
      <c r="X327" s="174"/>
      <c r="Y327" s="224"/>
      <c r="Z327" s="82"/>
    </row>
    <row r="328" spans="1:26" ht="30" customHeight="1" x14ac:dyDescent="0.15">
      <c r="A328" s="122">
        <f t="shared" si="3"/>
        <v>0</v>
      </c>
      <c r="B328" s="25"/>
      <c r="C328" s="41"/>
      <c r="D328" s="42"/>
      <c r="E328" s="149"/>
      <c r="F328" s="150"/>
      <c r="G328" s="155" t="s">
        <v>247</v>
      </c>
      <c r="H328" s="135" t="s">
        <v>376</v>
      </c>
      <c r="I328" s="136"/>
      <c r="J328" s="136"/>
      <c r="K328" s="136"/>
      <c r="L328" s="137"/>
      <c r="M328" s="127" t="s">
        <v>248</v>
      </c>
      <c r="N328" s="162" t="s">
        <v>251</v>
      </c>
      <c r="O328" s="163"/>
      <c r="P328" s="163"/>
      <c r="Q328" s="164"/>
      <c r="R328" s="10"/>
      <c r="S328" s="174"/>
      <c r="T328" s="175"/>
      <c r="U328" s="175"/>
      <c r="V328" s="175"/>
      <c r="W328" s="176"/>
      <c r="X328" s="174"/>
      <c r="Y328" s="224"/>
      <c r="Z328" s="82"/>
    </row>
    <row r="329" spans="1:26" ht="30" customHeight="1" x14ac:dyDescent="0.15">
      <c r="A329" s="122">
        <f t="shared" si="3"/>
        <v>0</v>
      </c>
      <c r="B329" s="25"/>
      <c r="C329" s="41"/>
      <c r="D329" s="42"/>
      <c r="E329" s="149"/>
      <c r="F329" s="150"/>
      <c r="G329" s="154"/>
      <c r="H329" s="135" t="s">
        <v>377</v>
      </c>
      <c r="I329" s="136"/>
      <c r="J329" s="136"/>
      <c r="K329" s="136"/>
      <c r="L329" s="137"/>
      <c r="M329" s="127" t="s">
        <v>249</v>
      </c>
      <c r="N329" s="162" t="s">
        <v>252</v>
      </c>
      <c r="O329" s="163"/>
      <c r="P329" s="163"/>
      <c r="Q329" s="164"/>
      <c r="R329" s="10"/>
      <c r="S329" s="174"/>
      <c r="T329" s="175"/>
      <c r="U329" s="175"/>
      <c r="V329" s="175"/>
      <c r="W329" s="176"/>
      <c r="X329" s="174"/>
      <c r="Y329" s="224"/>
      <c r="Z329" s="82"/>
    </row>
    <row r="330" spans="1:26" ht="30" customHeight="1" x14ac:dyDescent="0.15">
      <c r="A330" s="122">
        <f t="shared" si="3"/>
        <v>0</v>
      </c>
      <c r="B330" s="25"/>
      <c r="C330" s="41"/>
      <c r="D330" s="42"/>
      <c r="E330" s="149"/>
      <c r="F330" s="150"/>
      <c r="G330" s="156"/>
      <c r="H330" s="138" t="s">
        <v>70</v>
      </c>
      <c r="I330" s="139"/>
      <c r="J330" s="139"/>
      <c r="K330" s="139"/>
      <c r="L330" s="140"/>
      <c r="M330" s="127" t="s">
        <v>250</v>
      </c>
      <c r="N330" s="162" t="s">
        <v>253</v>
      </c>
      <c r="O330" s="163"/>
      <c r="P330" s="163"/>
      <c r="Q330" s="164"/>
      <c r="R330" s="10"/>
      <c r="S330" s="174"/>
      <c r="T330" s="175"/>
      <c r="U330" s="175"/>
      <c r="V330" s="175"/>
      <c r="W330" s="176"/>
      <c r="X330" s="174"/>
      <c r="Y330" s="224"/>
      <c r="Z330" s="82"/>
    </row>
    <row r="331" spans="1:26" ht="30" customHeight="1" x14ac:dyDescent="0.15">
      <c r="A331" s="122">
        <f t="shared" si="3"/>
        <v>0</v>
      </c>
      <c r="B331" s="25"/>
      <c r="C331" s="41"/>
      <c r="D331" s="42"/>
      <c r="E331" s="149"/>
      <c r="F331" s="150"/>
      <c r="G331" s="154" t="s">
        <v>254</v>
      </c>
      <c r="H331" s="144" t="s">
        <v>260</v>
      </c>
      <c r="I331" s="145"/>
      <c r="J331" s="145"/>
      <c r="K331" s="145"/>
      <c r="L331" s="146"/>
      <c r="M331" s="129" t="s">
        <v>255</v>
      </c>
      <c r="N331" s="228" t="s">
        <v>264</v>
      </c>
      <c r="O331" s="229"/>
      <c r="P331" s="229"/>
      <c r="Q331" s="230"/>
      <c r="R331" s="14"/>
      <c r="S331" s="174"/>
      <c r="T331" s="175"/>
      <c r="U331" s="175"/>
      <c r="V331" s="175"/>
      <c r="W331" s="176"/>
      <c r="X331" s="174"/>
      <c r="Y331" s="224"/>
      <c r="Z331" s="82"/>
    </row>
    <row r="332" spans="1:26" ht="30" customHeight="1" x14ac:dyDescent="0.15">
      <c r="A332" s="122">
        <f t="shared" si="3"/>
        <v>0</v>
      </c>
      <c r="B332" s="25"/>
      <c r="C332" s="41"/>
      <c r="D332" s="42"/>
      <c r="E332" s="149"/>
      <c r="F332" s="150"/>
      <c r="G332" s="154"/>
      <c r="H332" s="135" t="s">
        <v>261</v>
      </c>
      <c r="I332" s="136"/>
      <c r="J332" s="136"/>
      <c r="K332" s="136"/>
      <c r="L332" s="137"/>
      <c r="M332" s="127" t="s">
        <v>256</v>
      </c>
      <c r="N332" s="162" t="s">
        <v>265</v>
      </c>
      <c r="O332" s="163"/>
      <c r="P332" s="163"/>
      <c r="Q332" s="164"/>
      <c r="R332" s="10"/>
      <c r="S332" s="174"/>
      <c r="T332" s="175"/>
      <c r="U332" s="175"/>
      <c r="V332" s="175"/>
      <c r="W332" s="176"/>
      <c r="X332" s="174"/>
      <c r="Y332" s="224"/>
      <c r="Z332" s="82"/>
    </row>
    <row r="333" spans="1:26" ht="30" customHeight="1" x14ac:dyDescent="0.15">
      <c r="A333" s="122">
        <f t="shared" si="3"/>
        <v>0</v>
      </c>
      <c r="B333" s="25"/>
      <c r="C333" s="41"/>
      <c r="D333" s="42"/>
      <c r="E333" s="149"/>
      <c r="F333" s="150"/>
      <c r="G333" s="154"/>
      <c r="H333" s="135" t="s">
        <v>262</v>
      </c>
      <c r="I333" s="136"/>
      <c r="J333" s="136"/>
      <c r="K333" s="136"/>
      <c r="L333" s="137"/>
      <c r="M333" s="127" t="s">
        <v>257</v>
      </c>
      <c r="N333" s="162" t="s">
        <v>266</v>
      </c>
      <c r="O333" s="163"/>
      <c r="P333" s="163"/>
      <c r="Q333" s="164"/>
      <c r="R333" s="10"/>
      <c r="S333" s="174"/>
      <c r="T333" s="175"/>
      <c r="U333" s="175"/>
      <c r="V333" s="175"/>
      <c r="W333" s="176"/>
      <c r="X333" s="174"/>
      <c r="Y333" s="224"/>
      <c r="Z333" s="82"/>
    </row>
    <row r="334" spans="1:26" ht="30" customHeight="1" x14ac:dyDescent="0.15">
      <c r="A334" s="122">
        <f t="shared" si="3"/>
        <v>0</v>
      </c>
      <c r="B334" s="25"/>
      <c r="C334" s="41"/>
      <c r="D334" s="42"/>
      <c r="E334" s="149"/>
      <c r="F334" s="150"/>
      <c r="G334" s="154"/>
      <c r="H334" s="135" t="s">
        <v>263</v>
      </c>
      <c r="I334" s="136"/>
      <c r="J334" s="136"/>
      <c r="K334" s="136"/>
      <c r="L334" s="137"/>
      <c r="M334" s="127" t="s">
        <v>258</v>
      </c>
      <c r="N334" s="162" t="s">
        <v>267</v>
      </c>
      <c r="O334" s="163"/>
      <c r="P334" s="163"/>
      <c r="Q334" s="164"/>
      <c r="R334" s="10"/>
      <c r="S334" s="174"/>
      <c r="T334" s="175"/>
      <c r="U334" s="175"/>
      <c r="V334" s="175"/>
      <c r="W334" s="176"/>
      <c r="X334" s="174"/>
      <c r="Y334" s="224"/>
      <c r="Z334" s="82"/>
    </row>
    <row r="335" spans="1:26" ht="30" customHeight="1" x14ac:dyDescent="0.15">
      <c r="A335" s="122">
        <f t="shared" si="3"/>
        <v>0</v>
      </c>
      <c r="B335" s="25"/>
      <c r="C335" s="41"/>
      <c r="D335" s="42"/>
      <c r="E335" s="149"/>
      <c r="F335" s="150"/>
      <c r="G335" s="154"/>
      <c r="H335" s="135" t="s">
        <v>70</v>
      </c>
      <c r="I335" s="136"/>
      <c r="J335" s="136"/>
      <c r="K335" s="136"/>
      <c r="L335" s="137"/>
      <c r="M335" s="128" t="s">
        <v>259</v>
      </c>
      <c r="N335" s="168" t="s">
        <v>268</v>
      </c>
      <c r="O335" s="169"/>
      <c r="P335" s="169"/>
      <c r="Q335" s="170"/>
      <c r="R335" s="11"/>
      <c r="S335" s="174"/>
      <c r="T335" s="175"/>
      <c r="U335" s="175"/>
      <c r="V335" s="175"/>
      <c r="W335" s="176"/>
      <c r="X335" s="174"/>
      <c r="Y335" s="224"/>
      <c r="Z335" s="82"/>
    </row>
    <row r="336" spans="1:26" ht="45" customHeight="1" x14ac:dyDescent="0.15">
      <c r="A336" s="122">
        <f t="shared" si="3"/>
        <v>0</v>
      </c>
      <c r="B336" s="25"/>
      <c r="C336" s="41"/>
      <c r="D336" s="42"/>
      <c r="E336" s="149"/>
      <c r="F336" s="150"/>
      <c r="G336" s="155" t="s">
        <v>269</v>
      </c>
      <c r="H336" s="135" t="s">
        <v>273</v>
      </c>
      <c r="I336" s="136"/>
      <c r="J336" s="136"/>
      <c r="K336" s="136"/>
      <c r="L336" s="137"/>
      <c r="M336" s="127" t="s">
        <v>270</v>
      </c>
      <c r="N336" s="162" t="s">
        <v>275</v>
      </c>
      <c r="O336" s="163"/>
      <c r="P336" s="163"/>
      <c r="Q336" s="164"/>
      <c r="R336" s="10"/>
      <c r="S336" s="174"/>
      <c r="T336" s="175"/>
      <c r="U336" s="175"/>
      <c r="V336" s="175"/>
      <c r="W336" s="176"/>
      <c r="X336" s="174"/>
      <c r="Y336" s="224"/>
      <c r="Z336" s="82"/>
    </row>
    <row r="337" spans="1:28" ht="30" customHeight="1" x14ac:dyDescent="0.15">
      <c r="A337" s="122">
        <f t="shared" si="3"/>
        <v>0</v>
      </c>
      <c r="B337" s="25"/>
      <c r="C337" s="41"/>
      <c r="D337" s="42"/>
      <c r="E337" s="149"/>
      <c r="F337" s="150"/>
      <c r="G337" s="154"/>
      <c r="H337" s="135" t="s">
        <v>274</v>
      </c>
      <c r="I337" s="136"/>
      <c r="J337" s="136"/>
      <c r="K337" s="136"/>
      <c r="L337" s="137"/>
      <c r="M337" s="127" t="s">
        <v>271</v>
      </c>
      <c r="N337" s="162" t="s">
        <v>276</v>
      </c>
      <c r="O337" s="163"/>
      <c r="P337" s="163"/>
      <c r="Q337" s="164"/>
      <c r="R337" s="10"/>
      <c r="S337" s="174"/>
      <c r="T337" s="175"/>
      <c r="U337" s="175"/>
      <c r="V337" s="175"/>
      <c r="W337" s="176"/>
      <c r="X337" s="174"/>
      <c r="Y337" s="224"/>
      <c r="Z337" s="82"/>
    </row>
    <row r="338" spans="1:28" ht="30" customHeight="1" x14ac:dyDescent="0.15">
      <c r="A338" s="122">
        <f t="shared" si="3"/>
        <v>0</v>
      </c>
      <c r="B338" s="25"/>
      <c r="C338" s="41"/>
      <c r="D338" s="42"/>
      <c r="E338" s="149"/>
      <c r="F338" s="150"/>
      <c r="G338" s="156"/>
      <c r="H338" s="138" t="s">
        <v>70</v>
      </c>
      <c r="I338" s="139"/>
      <c r="J338" s="139"/>
      <c r="K338" s="139"/>
      <c r="L338" s="140"/>
      <c r="M338" s="127" t="s">
        <v>272</v>
      </c>
      <c r="N338" s="162"/>
      <c r="O338" s="163"/>
      <c r="P338" s="163"/>
      <c r="Q338" s="164"/>
      <c r="R338" s="10"/>
      <c r="S338" s="174"/>
      <c r="T338" s="175"/>
      <c r="U338" s="175"/>
      <c r="V338" s="175"/>
      <c r="W338" s="176"/>
      <c r="X338" s="174"/>
      <c r="Y338" s="224"/>
      <c r="Z338" s="82"/>
    </row>
    <row r="339" spans="1:28" ht="30" customHeight="1" x14ac:dyDescent="0.15">
      <c r="A339" s="122">
        <f t="shared" si="3"/>
        <v>0</v>
      </c>
      <c r="B339" s="25"/>
      <c r="C339" s="41"/>
      <c r="D339" s="42"/>
      <c r="E339" s="149"/>
      <c r="F339" s="150"/>
      <c r="G339" s="154" t="s">
        <v>277</v>
      </c>
      <c r="H339" s="141" t="s">
        <v>381</v>
      </c>
      <c r="I339" s="142"/>
      <c r="J339" s="142"/>
      <c r="K339" s="142"/>
      <c r="L339" s="143"/>
      <c r="M339" s="129" t="s">
        <v>278</v>
      </c>
      <c r="N339" s="228" t="s">
        <v>281</v>
      </c>
      <c r="O339" s="229"/>
      <c r="P339" s="229"/>
      <c r="Q339" s="230"/>
      <c r="R339" s="14"/>
      <c r="S339" s="174"/>
      <c r="T339" s="175"/>
      <c r="U339" s="175"/>
      <c r="V339" s="175"/>
      <c r="W339" s="176"/>
      <c r="X339" s="174"/>
      <c r="Y339" s="224"/>
      <c r="Z339" s="82"/>
    </row>
    <row r="340" spans="1:28" ht="30" customHeight="1" x14ac:dyDescent="0.15">
      <c r="A340" s="122">
        <f t="shared" ref="A340:A352" si="4">IF(AND(R340="○",TRIM(S340)=""), 1001, 0)</f>
        <v>0</v>
      </c>
      <c r="B340" s="25"/>
      <c r="C340" s="41"/>
      <c r="D340" s="42"/>
      <c r="E340" s="149"/>
      <c r="F340" s="150"/>
      <c r="G340" s="154"/>
      <c r="H340" s="135" t="s">
        <v>380</v>
      </c>
      <c r="I340" s="136"/>
      <c r="J340" s="136"/>
      <c r="K340" s="136"/>
      <c r="L340" s="137"/>
      <c r="M340" s="127" t="s">
        <v>279</v>
      </c>
      <c r="N340" s="162" t="s">
        <v>282</v>
      </c>
      <c r="O340" s="163"/>
      <c r="P340" s="163"/>
      <c r="Q340" s="164"/>
      <c r="R340" s="10"/>
      <c r="S340" s="174"/>
      <c r="T340" s="175"/>
      <c r="U340" s="175"/>
      <c r="V340" s="175"/>
      <c r="W340" s="176"/>
      <c r="X340" s="174"/>
      <c r="Y340" s="224"/>
      <c r="Z340" s="82"/>
    </row>
    <row r="341" spans="1:28" ht="30" customHeight="1" x14ac:dyDescent="0.15">
      <c r="A341" s="122">
        <f t="shared" si="4"/>
        <v>0</v>
      </c>
      <c r="B341" s="25"/>
      <c r="C341" s="41"/>
      <c r="D341" s="42"/>
      <c r="E341" s="149"/>
      <c r="F341" s="150"/>
      <c r="G341" s="154"/>
      <c r="H341" s="135" t="s">
        <v>70</v>
      </c>
      <c r="I341" s="136"/>
      <c r="J341" s="136"/>
      <c r="K341" s="136"/>
      <c r="L341" s="137"/>
      <c r="M341" s="128" t="s">
        <v>280</v>
      </c>
      <c r="N341" s="168" t="s">
        <v>283</v>
      </c>
      <c r="O341" s="169"/>
      <c r="P341" s="169"/>
      <c r="Q341" s="170"/>
      <c r="R341" s="11"/>
      <c r="S341" s="174"/>
      <c r="T341" s="175"/>
      <c r="U341" s="175"/>
      <c r="V341" s="175"/>
      <c r="W341" s="176"/>
      <c r="X341" s="174"/>
      <c r="Y341" s="224"/>
      <c r="Z341" s="82"/>
    </row>
    <row r="342" spans="1:28" ht="30" customHeight="1" x14ac:dyDescent="0.15">
      <c r="A342" s="122">
        <f t="shared" si="4"/>
        <v>0</v>
      </c>
      <c r="B342" s="25"/>
      <c r="C342" s="41"/>
      <c r="D342" s="42"/>
      <c r="E342" s="149"/>
      <c r="F342" s="150"/>
      <c r="G342" s="155" t="s">
        <v>284</v>
      </c>
      <c r="H342" s="138" t="s">
        <v>378</v>
      </c>
      <c r="I342" s="139"/>
      <c r="J342" s="139"/>
      <c r="K342" s="139"/>
      <c r="L342" s="140"/>
      <c r="M342" s="127" t="s">
        <v>285</v>
      </c>
      <c r="N342" s="162"/>
      <c r="O342" s="163"/>
      <c r="P342" s="163"/>
      <c r="Q342" s="164"/>
      <c r="R342" s="10"/>
      <c r="S342" s="174"/>
      <c r="T342" s="175"/>
      <c r="U342" s="175"/>
      <c r="V342" s="175"/>
      <c r="W342" s="176"/>
      <c r="X342" s="174"/>
      <c r="Y342" s="224"/>
      <c r="Z342" s="82"/>
    </row>
    <row r="343" spans="1:28" ht="30" customHeight="1" x14ac:dyDescent="0.15">
      <c r="A343" s="122">
        <f t="shared" si="4"/>
        <v>0</v>
      </c>
      <c r="B343" s="25"/>
      <c r="C343" s="41"/>
      <c r="D343" s="42"/>
      <c r="E343" s="149"/>
      <c r="F343" s="150"/>
      <c r="G343" s="156"/>
      <c r="H343" s="138" t="s">
        <v>379</v>
      </c>
      <c r="I343" s="139"/>
      <c r="J343" s="139"/>
      <c r="K343" s="139"/>
      <c r="L343" s="140"/>
      <c r="M343" s="127" t="s">
        <v>286</v>
      </c>
      <c r="N343" s="162"/>
      <c r="O343" s="163"/>
      <c r="P343" s="163"/>
      <c r="Q343" s="164"/>
      <c r="R343" s="10"/>
      <c r="S343" s="174"/>
      <c r="T343" s="175"/>
      <c r="U343" s="175"/>
      <c r="V343" s="175"/>
      <c r="W343" s="176"/>
      <c r="X343" s="174"/>
      <c r="Y343" s="224"/>
      <c r="Z343" s="82"/>
    </row>
    <row r="344" spans="1:28" ht="30" customHeight="1" x14ac:dyDescent="0.15">
      <c r="A344" s="122">
        <f t="shared" si="4"/>
        <v>0</v>
      </c>
      <c r="B344" s="25"/>
      <c r="C344" s="41"/>
      <c r="D344" s="42"/>
      <c r="E344" s="149"/>
      <c r="F344" s="150"/>
      <c r="G344" s="141" t="s">
        <v>287</v>
      </c>
      <c r="H344" s="142"/>
      <c r="I344" s="142"/>
      <c r="J344" s="142"/>
      <c r="K344" s="142"/>
      <c r="L344" s="143"/>
      <c r="M344" s="130" t="s">
        <v>291</v>
      </c>
      <c r="N344" s="171"/>
      <c r="O344" s="172"/>
      <c r="P344" s="172"/>
      <c r="Q344" s="173"/>
      <c r="R344" s="15"/>
      <c r="S344" s="174"/>
      <c r="T344" s="175"/>
      <c r="U344" s="175"/>
      <c r="V344" s="175"/>
      <c r="W344" s="176"/>
      <c r="X344" s="174"/>
      <c r="Y344" s="224"/>
      <c r="Z344" s="82"/>
    </row>
    <row r="345" spans="1:28" ht="30" customHeight="1" x14ac:dyDescent="0.15">
      <c r="A345" s="122">
        <f t="shared" si="4"/>
        <v>0</v>
      </c>
      <c r="B345" s="25"/>
      <c r="C345" s="41"/>
      <c r="D345" s="42"/>
      <c r="E345" s="149"/>
      <c r="F345" s="150"/>
      <c r="G345" s="138" t="s">
        <v>288</v>
      </c>
      <c r="H345" s="139"/>
      <c r="I345" s="139"/>
      <c r="J345" s="139"/>
      <c r="K345" s="139"/>
      <c r="L345" s="140"/>
      <c r="M345" s="127" t="s">
        <v>292</v>
      </c>
      <c r="N345" s="162"/>
      <c r="O345" s="163"/>
      <c r="P345" s="163"/>
      <c r="Q345" s="164"/>
      <c r="R345" s="10"/>
      <c r="S345" s="174"/>
      <c r="T345" s="175"/>
      <c r="U345" s="175"/>
      <c r="V345" s="175"/>
      <c r="W345" s="176"/>
      <c r="X345" s="174"/>
      <c r="Y345" s="224"/>
      <c r="Z345" s="82"/>
    </row>
    <row r="346" spans="1:28" ht="30" customHeight="1" x14ac:dyDescent="0.15">
      <c r="A346" s="122">
        <f t="shared" si="4"/>
        <v>0</v>
      </c>
      <c r="B346" s="25"/>
      <c r="C346" s="41"/>
      <c r="D346" s="42"/>
      <c r="E346" s="151"/>
      <c r="F346" s="152"/>
      <c r="G346" s="159" t="s">
        <v>289</v>
      </c>
      <c r="H346" s="160"/>
      <c r="I346" s="160"/>
      <c r="J346" s="160"/>
      <c r="K346" s="160"/>
      <c r="L346" s="161"/>
      <c r="M346" s="131" t="s">
        <v>293</v>
      </c>
      <c r="N346" s="165" t="s">
        <v>290</v>
      </c>
      <c r="O346" s="166"/>
      <c r="P346" s="166"/>
      <c r="Q346" s="167"/>
      <c r="R346" s="13"/>
      <c r="S346" s="177"/>
      <c r="T346" s="178"/>
      <c r="U346" s="178"/>
      <c r="V346" s="178"/>
      <c r="W346" s="179"/>
      <c r="X346" s="177"/>
      <c r="Y346" s="225"/>
      <c r="Z346" s="82"/>
    </row>
    <row r="347" spans="1:28" ht="30" customHeight="1" x14ac:dyDescent="0.15">
      <c r="A347" s="122">
        <f t="shared" si="4"/>
        <v>0</v>
      </c>
      <c r="B347" s="25"/>
      <c r="C347" s="41"/>
      <c r="D347" s="42"/>
      <c r="E347" s="180" t="s">
        <v>315</v>
      </c>
      <c r="F347" s="181"/>
      <c r="G347" s="192" t="s">
        <v>294</v>
      </c>
      <c r="H347" s="157"/>
      <c r="I347" s="157"/>
      <c r="J347" s="157"/>
      <c r="K347" s="157"/>
      <c r="L347" s="158"/>
      <c r="M347" s="126" t="s">
        <v>76</v>
      </c>
      <c r="N347" s="189" t="s">
        <v>298</v>
      </c>
      <c r="O347" s="190"/>
      <c r="P347" s="190"/>
      <c r="Q347" s="191"/>
      <c r="R347" s="12"/>
      <c r="S347" s="186"/>
      <c r="T347" s="187"/>
      <c r="U347" s="187"/>
      <c r="V347" s="187"/>
      <c r="W347" s="188"/>
      <c r="X347" s="186"/>
      <c r="Y347" s="226"/>
      <c r="Z347" s="82"/>
      <c r="AB347" s="118" t="b">
        <f>COUNTIF(R347:R352,"○")&gt;0</f>
        <v>0</v>
      </c>
    </row>
    <row r="348" spans="1:28" ht="30" customHeight="1" x14ac:dyDescent="0.15">
      <c r="A348" s="122">
        <f t="shared" si="4"/>
        <v>0</v>
      </c>
      <c r="B348" s="25"/>
      <c r="C348" s="41"/>
      <c r="D348" s="42"/>
      <c r="E348" s="182"/>
      <c r="F348" s="183"/>
      <c r="G348" s="138" t="s">
        <v>295</v>
      </c>
      <c r="H348" s="139"/>
      <c r="I348" s="139"/>
      <c r="J348" s="139"/>
      <c r="K348" s="139"/>
      <c r="L348" s="140"/>
      <c r="M348" s="127" t="s">
        <v>77</v>
      </c>
      <c r="N348" s="162"/>
      <c r="O348" s="163"/>
      <c r="P348" s="163"/>
      <c r="Q348" s="164"/>
      <c r="R348" s="10"/>
      <c r="S348" s="174"/>
      <c r="T348" s="175"/>
      <c r="U348" s="175"/>
      <c r="V348" s="175"/>
      <c r="W348" s="176"/>
      <c r="X348" s="174"/>
      <c r="Y348" s="224"/>
      <c r="Z348" s="82"/>
    </row>
    <row r="349" spans="1:28" ht="30" customHeight="1" x14ac:dyDescent="0.15">
      <c r="A349" s="122">
        <f t="shared" si="4"/>
        <v>0</v>
      </c>
      <c r="B349" s="25"/>
      <c r="C349" s="41"/>
      <c r="D349" s="42"/>
      <c r="E349" s="182"/>
      <c r="F349" s="183"/>
      <c r="G349" s="138" t="s">
        <v>296</v>
      </c>
      <c r="H349" s="139"/>
      <c r="I349" s="139"/>
      <c r="J349" s="139"/>
      <c r="K349" s="139"/>
      <c r="L349" s="140"/>
      <c r="M349" s="127" t="s">
        <v>78</v>
      </c>
      <c r="N349" s="162" t="s">
        <v>299</v>
      </c>
      <c r="O349" s="163"/>
      <c r="P349" s="163"/>
      <c r="Q349" s="164"/>
      <c r="R349" s="10"/>
      <c r="S349" s="174"/>
      <c r="T349" s="175"/>
      <c r="U349" s="175"/>
      <c r="V349" s="175"/>
      <c r="W349" s="176"/>
      <c r="X349" s="174"/>
      <c r="Y349" s="224"/>
      <c r="Z349" s="82"/>
    </row>
    <row r="350" spans="1:28" ht="30" customHeight="1" x14ac:dyDescent="0.15">
      <c r="A350" s="122">
        <f t="shared" si="4"/>
        <v>0</v>
      </c>
      <c r="B350" s="25"/>
      <c r="C350" s="41"/>
      <c r="D350" s="42"/>
      <c r="E350" s="182"/>
      <c r="F350" s="183"/>
      <c r="G350" s="138" t="s">
        <v>297</v>
      </c>
      <c r="H350" s="139"/>
      <c r="I350" s="139"/>
      <c r="J350" s="139"/>
      <c r="K350" s="139"/>
      <c r="L350" s="140"/>
      <c r="M350" s="127" t="s">
        <v>79</v>
      </c>
      <c r="N350" s="162"/>
      <c r="O350" s="163"/>
      <c r="P350" s="163"/>
      <c r="Q350" s="164"/>
      <c r="R350" s="10"/>
      <c r="S350" s="174"/>
      <c r="T350" s="175"/>
      <c r="U350" s="175"/>
      <c r="V350" s="175"/>
      <c r="W350" s="176"/>
      <c r="X350" s="174"/>
      <c r="Y350" s="224"/>
      <c r="Z350" s="82"/>
    </row>
    <row r="351" spans="1:28" ht="30" customHeight="1" x14ac:dyDescent="0.15">
      <c r="A351" s="122">
        <f t="shared" si="4"/>
        <v>0</v>
      </c>
      <c r="B351" s="25"/>
      <c r="C351" s="41"/>
      <c r="D351" s="42"/>
      <c r="E351" s="182"/>
      <c r="F351" s="183"/>
      <c r="G351" s="138" t="s">
        <v>167</v>
      </c>
      <c r="H351" s="139"/>
      <c r="I351" s="139"/>
      <c r="J351" s="139"/>
      <c r="K351" s="139"/>
      <c r="L351" s="140"/>
      <c r="M351" s="127" t="s">
        <v>80</v>
      </c>
      <c r="N351" s="162"/>
      <c r="O351" s="163"/>
      <c r="P351" s="163"/>
      <c r="Q351" s="164"/>
      <c r="R351" s="10"/>
      <c r="S351" s="174"/>
      <c r="T351" s="175"/>
      <c r="U351" s="175"/>
      <c r="V351" s="175"/>
      <c r="W351" s="176"/>
      <c r="X351" s="174"/>
      <c r="Y351" s="224"/>
      <c r="Z351" s="82"/>
    </row>
    <row r="352" spans="1:28" ht="30" customHeight="1" x14ac:dyDescent="0.15">
      <c r="A352" s="122">
        <f t="shared" si="4"/>
        <v>0</v>
      </c>
      <c r="B352" s="82"/>
      <c r="C352" s="41"/>
      <c r="E352" s="184"/>
      <c r="F352" s="185"/>
      <c r="G352" s="159" t="s">
        <v>70</v>
      </c>
      <c r="H352" s="160"/>
      <c r="I352" s="160"/>
      <c r="J352" s="160"/>
      <c r="K352" s="160"/>
      <c r="L352" s="161"/>
      <c r="M352" s="128" t="s">
        <v>82</v>
      </c>
      <c r="N352" s="165"/>
      <c r="O352" s="166"/>
      <c r="P352" s="166"/>
      <c r="Q352" s="167"/>
      <c r="R352" s="13"/>
      <c r="S352" s="177"/>
      <c r="T352" s="178"/>
      <c r="U352" s="178"/>
      <c r="V352" s="178"/>
      <c r="W352" s="179"/>
      <c r="X352" s="177"/>
      <c r="Y352" s="225"/>
      <c r="Z352" s="82"/>
    </row>
    <row r="353" spans="2:26" ht="170.1" customHeight="1" x14ac:dyDescent="0.15">
      <c r="B353" s="25"/>
      <c r="C353" s="41"/>
      <c r="D353" s="42"/>
      <c r="E353" s="221" t="s">
        <v>383</v>
      </c>
      <c r="F353" s="221"/>
      <c r="G353" s="221"/>
      <c r="H353" s="221"/>
      <c r="I353" s="221"/>
      <c r="J353" s="221"/>
      <c r="K353" s="221"/>
      <c r="L353" s="221"/>
      <c r="M353" s="221"/>
      <c r="N353" s="221"/>
      <c r="O353" s="221"/>
      <c r="P353" s="221"/>
      <c r="Q353" s="221"/>
      <c r="R353" s="221"/>
      <c r="S353" s="221"/>
      <c r="T353" s="221"/>
      <c r="U353" s="221"/>
      <c r="V353" s="221"/>
      <c r="W353" s="221"/>
      <c r="X353" s="221"/>
      <c r="Y353" s="221"/>
      <c r="Z353" s="82"/>
    </row>
    <row r="354" spans="2:26" ht="20.100000000000001" customHeight="1" x14ac:dyDescent="0.15">
      <c r="B354" s="25"/>
      <c r="C354" s="132"/>
      <c r="D354" s="133"/>
      <c r="E354" s="57"/>
      <c r="F354" s="57"/>
      <c r="G354" s="57"/>
      <c r="H354" s="57"/>
      <c r="I354" s="66"/>
      <c r="J354" s="67"/>
      <c r="K354" s="67"/>
      <c r="L354" s="67"/>
      <c r="M354" s="67"/>
      <c r="N354" s="67"/>
      <c r="O354" s="67"/>
      <c r="P354" s="67"/>
      <c r="Q354" s="67"/>
      <c r="R354" s="67"/>
      <c r="S354" s="67"/>
      <c r="T354" s="67"/>
      <c r="U354" s="67"/>
      <c r="V354" s="57"/>
      <c r="W354" s="57"/>
      <c r="X354" s="88"/>
      <c r="Y354" s="88"/>
      <c r="Z354" s="134"/>
    </row>
    <row r="355" spans="2:26" ht="20.100000000000001" customHeight="1" x14ac:dyDescent="0.15"/>
  </sheetData>
  <sheetProtection algorithmName="SHA-512" hashValue="B/PW0RASXWLA2byrCMXCa79qVUCMe49LMnvq9RkZ9gLtS87mkXtMFphI/p4wjibM4CCU8KTmnp12/0+fR/TSNw==" saltValue="W1slHKHTaJ+W3WKaUqD4dQ==" spinCount="100000" sheet="1" objects="1" scenarios="1"/>
  <dataConsolidate/>
  <mergeCells count="686">
    <mergeCell ref="G247:L247"/>
    <mergeCell ref="G261:L261"/>
    <mergeCell ref="G262:L262"/>
    <mergeCell ref="G243:L243"/>
    <mergeCell ref="G244:L244"/>
    <mergeCell ref="G245:L245"/>
    <mergeCell ref="I186:M186"/>
    <mergeCell ref="E210:Y210"/>
    <mergeCell ref="X211:Y211"/>
    <mergeCell ref="N211:Q211"/>
    <mergeCell ref="N212:Q212"/>
    <mergeCell ref="N213:Q213"/>
    <mergeCell ref="N214:Q214"/>
    <mergeCell ref="N215:Q215"/>
    <mergeCell ref="N216:Q216"/>
    <mergeCell ref="N217:Q217"/>
    <mergeCell ref="X212:Y212"/>
    <mergeCell ref="X213:Y213"/>
    <mergeCell ref="G237:L237"/>
    <mergeCell ref="G238:L238"/>
    <mergeCell ref="G239:L239"/>
    <mergeCell ref="N237:Q237"/>
    <mergeCell ref="N238:Q238"/>
    <mergeCell ref="N239:Q239"/>
    <mergeCell ref="N240:Q240"/>
    <mergeCell ref="N241:Q241"/>
    <mergeCell ref="N242:Q242"/>
    <mergeCell ref="G234:L234"/>
    <mergeCell ref="G246:L246"/>
    <mergeCell ref="W1:Z1"/>
    <mergeCell ref="C174:H174"/>
    <mergeCell ref="I73:Y73"/>
    <mergeCell ref="J74:Y74"/>
    <mergeCell ref="I75:Y75"/>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J76:Y76"/>
    <mergeCell ref="I77:Y77"/>
    <mergeCell ref="I79:Y79"/>
    <mergeCell ref="J39:Y39"/>
    <mergeCell ref="I81:Y81"/>
    <mergeCell ref="I83:M83"/>
    <mergeCell ref="I85:M85"/>
    <mergeCell ref="I87:Y87"/>
    <mergeCell ref="C109:H109"/>
    <mergeCell ref="D111:Y111"/>
    <mergeCell ref="I112:Y112"/>
    <mergeCell ref="I114:Y114"/>
    <mergeCell ref="I116:Y116"/>
    <mergeCell ref="I118:M118"/>
    <mergeCell ref="J88:Y88"/>
    <mergeCell ref="I120:Y120"/>
    <mergeCell ref="I122:M122"/>
    <mergeCell ref="I124:M124"/>
    <mergeCell ref="I126:Y126"/>
    <mergeCell ref="C150:H150"/>
    <mergeCell ref="I153:M153"/>
    <mergeCell ref="I155:Y155"/>
    <mergeCell ref="I157:Y157"/>
    <mergeCell ref="I159:M159"/>
    <mergeCell ref="J127:Y127"/>
    <mergeCell ref="E181:H181"/>
    <mergeCell ref="I181:M181"/>
    <mergeCell ref="E178:H178"/>
    <mergeCell ref="I178:M178"/>
    <mergeCell ref="E179:H179"/>
    <mergeCell ref="I179:M179"/>
    <mergeCell ref="E180:H180"/>
    <mergeCell ref="I180:M180"/>
    <mergeCell ref="E182:H182"/>
    <mergeCell ref="I182:M182"/>
    <mergeCell ref="O198:R198"/>
    <mergeCell ref="O199:S199"/>
    <mergeCell ref="I198:M198"/>
    <mergeCell ref="I199:N199"/>
    <mergeCell ref="I161:M161"/>
    <mergeCell ref="I163:Y163"/>
    <mergeCell ref="I165:M165"/>
    <mergeCell ref="I167:M167"/>
    <mergeCell ref="I169:Y169"/>
    <mergeCell ref="J170:Y170"/>
    <mergeCell ref="E207:H207"/>
    <mergeCell ref="I207:M207"/>
    <mergeCell ref="C192:I192"/>
    <mergeCell ref="E204:H204"/>
    <mergeCell ref="E205:H205"/>
    <mergeCell ref="E206:H206"/>
    <mergeCell ref="I204:M204"/>
    <mergeCell ref="I205:M205"/>
    <mergeCell ref="I206:M206"/>
    <mergeCell ref="I197:M197"/>
    <mergeCell ref="G258:L258"/>
    <mergeCell ref="G259:L259"/>
    <mergeCell ref="G260:L260"/>
    <mergeCell ref="G263:L263"/>
    <mergeCell ref="G264:L264"/>
    <mergeCell ref="I184:M184"/>
    <mergeCell ref="I188:M188"/>
    <mergeCell ref="I196:N196"/>
    <mergeCell ref="G240:L240"/>
    <mergeCell ref="G241:L241"/>
    <mergeCell ref="G242:L242"/>
    <mergeCell ref="N229:Q229"/>
    <mergeCell ref="N230:Q230"/>
    <mergeCell ref="N231:Q231"/>
    <mergeCell ref="N227:Q227"/>
    <mergeCell ref="N218:Q218"/>
    <mergeCell ref="N219:Q219"/>
    <mergeCell ref="N220:Q220"/>
    <mergeCell ref="N221:Q221"/>
    <mergeCell ref="N222:Q222"/>
    <mergeCell ref="N223:Q223"/>
    <mergeCell ref="N224:Q224"/>
    <mergeCell ref="O196:S196"/>
    <mergeCell ref="O197:R197"/>
    <mergeCell ref="G305:L305"/>
    <mergeCell ref="G306:L306"/>
    <mergeCell ref="G307:L307"/>
    <mergeCell ref="G293:L293"/>
    <mergeCell ref="G294:L294"/>
    <mergeCell ref="G295:L295"/>
    <mergeCell ref="G296:L296"/>
    <mergeCell ref="G284:L284"/>
    <mergeCell ref="G285:L285"/>
    <mergeCell ref="G286:L286"/>
    <mergeCell ref="G287:L287"/>
    <mergeCell ref="G297:L297"/>
    <mergeCell ref="G298:L298"/>
    <mergeCell ref="G299:L299"/>
    <mergeCell ref="G300:L300"/>
    <mergeCell ref="G301:L301"/>
    <mergeCell ref="G302:L302"/>
    <mergeCell ref="G303:L303"/>
    <mergeCell ref="G304:L304"/>
    <mergeCell ref="X214:Y214"/>
    <mergeCell ref="X215:Y215"/>
    <mergeCell ref="X216:Y216"/>
    <mergeCell ref="X217:Y217"/>
    <mergeCell ref="N232:Q232"/>
    <mergeCell ref="N233:Q233"/>
    <mergeCell ref="N234:Q234"/>
    <mergeCell ref="N235:Q235"/>
    <mergeCell ref="N236:Q236"/>
    <mergeCell ref="S233:W233"/>
    <mergeCell ref="S234:W234"/>
    <mergeCell ref="S235:W235"/>
    <mergeCell ref="S236:W236"/>
    <mergeCell ref="X218:Y218"/>
    <mergeCell ref="X219:Y219"/>
    <mergeCell ref="X220:Y220"/>
    <mergeCell ref="X234:Y234"/>
    <mergeCell ref="X235:Y235"/>
    <mergeCell ref="X236:Y236"/>
    <mergeCell ref="N228:Q228"/>
    <mergeCell ref="N225:Q225"/>
    <mergeCell ref="N226:Q226"/>
    <mergeCell ref="N243:Q243"/>
    <mergeCell ref="N244:Q244"/>
    <mergeCell ref="N245:Q245"/>
    <mergeCell ref="N246:Q246"/>
    <mergeCell ref="N247:Q247"/>
    <mergeCell ref="N248:Q248"/>
    <mergeCell ref="N249:Q249"/>
    <mergeCell ref="N250:Q250"/>
    <mergeCell ref="N251:Q251"/>
    <mergeCell ref="N252:Q252"/>
    <mergeCell ref="N253:Q253"/>
    <mergeCell ref="N254:Q254"/>
    <mergeCell ref="N255:Q255"/>
    <mergeCell ref="N256:Q256"/>
    <mergeCell ref="N257:Q257"/>
    <mergeCell ref="N258:Q258"/>
    <mergeCell ref="N259:Q259"/>
    <mergeCell ref="N260:Q260"/>
    <mergeCell ref="N261:Q261"/>
    <mergeCell ref="N262:Q262"/>
    <mergeCell ref="N263:Q263"/>
    <mergeCell ref="N282:Q282"/>
    <mergeCell ref="N283:Q283"/>
    <mergeCell ref="N284:Q284"/>
    <mergeCell ref="N285:Q285"/>
    <mergeCell ref="N286:Q286"/>
    <mergeCell ref="N287:Q287"/>
    <mergeCell ref="N288:Q288"/>
    <mergeCell ref="N264:Q264"/>
    <mergeCell ref="N265:Q265"/>
    <mergeCell ref="N266:Q266"/>
    <mergeCell ref="N267:Q267"/>
    <mergeCell ref="N268:Q268"/>
    <mergeCell ref="N269:Q269"/>
    <mergeCell ref="N270:Q270"/>
    <mergeCell ref="N271:Q271"/>
    <mergeCell ref="N272:Q272"/>
    <mergeCell ref="N273:Q273"/>
    <mergeCell ref="N274:Q274"/>
    <mergeCell ref="N275:Q275"/>
    <mergeCell ref="N276:Q276"/>
    <mergeCell ref="N277:Q277"/>
    <mergeCell ref="N278:Q278"/>
    <mergeCell ref="N279:Q279"/>
    <mergeCell ref="N280:Q280"/>
    <mergeCell ref="N281:Q281"/>
    <mergeCell ref="N289:Q289"/>
    <mergeCell ref="N290:Q290"/>
    <mergeCell ref="N305:Q305"/>
    <mergeCell ref="N306:Q306"/>
    <mergeCell ref="N309:Q309"/>
    <mergeCell ref="N310:Q310"/>
    <mergeCell ref="N311:Q311"/>
    <mergeCell ref="N312:Q312"/>
    <mergeCell ref="N313:Q313"/>
    <mergeCell ref="N303:Q303"/>
    <mergeCell ref="N304:Q304"/>
    <mergeCell ref="N291:Q291"/>
    <mergeCell ref="N292:Q292"/>
    <mergeCell ref="N293:Q293"/>
    <mergeCell ref="N294:Q294"/>
    <mergeCell ref="N295:Q295"/>
    <mergeCell ref="N296:Q296"/>
    <mergeCell ref="N297:Q297"/>
    <mergeCell ref="N298:Q298"/>
    <mergeCell ref="N314:Q314"/>
    <mergeCell ref="N315:Q315"/>
    <mergeCell ref="N299:Q299"/>
    <mergeCell ref="N307:Q307"/>
    <mergeCell ref="N308:Q308"/>
    <mergeCell ref="N330:Q330"/>
    <mergeCell ref="N331:Q331"/>
    <mergeCell ref="N318:Q318"/>
    <mergeCell ref="N319:Q319"/>
    <mergeCell ref="N320:Q320"/>
    <mergeCell ref="N321:Q321"/>
    <mergeCell ref="N322:Q322"/>
    <mergeCell ref="N323:Q323"/>
    <mergeCell ref="N324:Q324"/>
    <mergeCell ref="N329:Q329"/>
    <mergeCell ref="N316:Q316"/>
    <mergeCell ref="N317:Q317"/>
    <mergeCell ref="N325:Q325"/>
    <mergeCell ref="N326:Q326"/>
    <mergeCell ref="N327:Q327"/>
    <mergeCell ref="N328:Q328"/>
    <mergeCell ref="N300:Q300"/>
    <mergeCell ref="N301:Q301"/>
    <mergeCell ref="N302:Q302"/>
    <mergeCell ref="N332:Q332"/>
    <mergeCell ref="N333:Q333"/>
    <mergeCell ref="N334:Q334"/>
    <mergeCell ref="N335:Q335"/>
    <mergeCell ref="N336:Q336"/>
    <mergeCell ref="N337:Q337"/>
    <mergeCell ref="N338:Q338"/>
    <mergeCell ref="N339:Q339"/>
    <mergeCell ref="N340:Q340"/>
    <mergeCell ref="S237:W237"/>
    <mergeCell ref="S238:W238"/>
    <mergeCell ref="S239:W239"/>
    <mergeCell ref="S240:W240"/>
    <mergeCell ref="S241:W241"/>
    <mergeCell ref="S242:W242"/>
    <mergeCell ref="S243:W243"/>
    <mergeCell ref="S244:W244"/>
    <mergeCell ref="S245:W245"/>
    <mergeCell ref="S246:W246"/>
    <mergeCell ref="S247:W247"/>
    <mergeCell ref="S248:W248"/>
    <mergeCell ref="S249:W249"/>
    <mergeCell ref="S250:W250"/>
    <mergeCell ref="S287:W287"/>
    <mergeCell ref="S288:W288"/>
    <mergeCell ref="S289:W289"/>
    <mergeCell ref="S290:W290"/>
    <mergeCell ref="S276:W276"/>
    <mergeCell ref="S277:W277"/>
    <mergeCell ref="S278:W278"/>
    <mergeCell ref="S279:W279"/>
    <mergeCell ref="S280:W280"/>
    <mergeCell ref="S281:W281"/>
    <mergeCell ref="S282:W282"/>
    <mergeCell ref="S283:W283"/>
    <mergeCell ref="S284:W284"/>
    <mergeCell ref="S285:W285"/>
    <mergeCell ref="S286:W286"/>
    <mergeCell ref="S260:W260"/>
    <mergeCell ref="S261:W261"/>
    <mergeCell ref="S291:W291"/>
    <mergeCell ref="S292:W292"/>
    <mergeCell ref="S293:W293"/>
    <mergeCell ref="S251:W251"/>
    <mergeCell ref="S252:W252"/>
    <mergeCell ref="S253:W253"/>
    <mergeCell ref="S254:W254"/>
    <mergeCell ref="S255:W255"/>
    <mergeCell ref="S256:W256"/>
    <mergeCell ref="S257:W257"/>
    <mergeCell ref="S258:W258"/>
    <mergeCell ref="S259:W259"/>
    <mergeCell ref="S264:W264"/>
    <mergeCell ref="S265:W265"/>
    <mergeCell ref="S266:W266"/>
    <mergeCell ref="S267:W267"/>
    <mergeCell ref="S268:W268"/>
    <mergeCell ref="S269:W269"/>
    <mergeCell ref="S270:W270"/>
    <mergeCell ref="S271:W271"/>
    <mergeCell ref="S272:W272"/>
    <mergeCell ref="S273:W273"/>
    <mergeCell ref="S274:W274"/>
    <mergeCell ref="S275:W275"/>
    <mergeCell ref="X237:Y237"/>
    <mergeCell ref="X238:Y238"/>
    <mergeCell ref="X239:Y239"/>
    <mergeCell ref="X221:Y221"/>
    <mergeCell ref="X222:Y222"/>
    <mergeCell ref="X223:Y223"/>
    <mergeCell ref="X224:Y224"/>
    <mergeCell ref="X225:Y225"/>
    <mergeCell ref="X226:Y226"/>
    <mergeCell ref="X227:Y227"/>
    <mergeCell ref="X228:Y228"/>
    <mergeCell ref="X229:Y229"/>
    <mergeCell ref="X230:Y230"/>
    <mergeCell ref="X231:Y231"/>
    <mergeCell ref="X232:Y232"/>
    <mergeCell ref="X233:Y233"/>
    <mergeCell ref="X240:Y240"/>
    <mergeCell ref="X241:Y241"/>
    <mergeCell ref="X242:Y242"/>
    <mergeCell ref="X243:Y243"/>
    <mergeCell ref="X244:Y244"/>
    <mergeCell ref="X245:Y245"/>
    <mergeCell ref="X246:Y246"/>
    <mergeCell ref="X247:Y247"/>
    <mergeCell ref="X248:Y248"/>
    <mergeCell ref="X249:Y249"/>
    <mergeCell ref="X250:Y250"/>
    <mergeCell ref="X251:Y251"/>
    <mergeCell ref="X252:Y252"/>
    <mergeCell ref="X253:Y253"/>
    <mergeCell ref="X254:Y254"/>
    <mergeCell ref="X255:Y255"/>
    <mergeCell ref="X256:Y256"/>
    <mergeCell ref="X257:Y257"/>
    <mergeCell ref="X258:Y258"/>
    <mergeCell ref="X259:Y259"/>
    <mergeCell ref="X260:Y260"/>
    <mergeCell ref="X261:Y261"/>
    <mergeCell ref="X262:Y262"/>
    <mergeCell ref="X263:Y263"/>
    <mergeCell ref="X264:Y264"/>
    <mergeCell ref="X265:Y265"/>
    <mergeCell ref="X266:Y266"/>
    <mergeCell ref="X267:Y267"/>
    <mergeCell ref="X268:Y268"/>
    <mergeCell ref="X269:Y269"/>
    <mergeCell ref="X270:Y270"/>
    <mergeCell ref="X271:Y271"/>
    <mergeCell ref="X272:Y272"/>
    <mergeCell ref="X273:Y273"/>
    <mergeCell ref="X274:Y274"/>
    <mergeCell ref="X275:Y275"/>
    <mergeCell ref="X276:Y276"/>
    <mergeCell ref="X277:Y277"/>
    <mergeCell ref="X278:Y278"/>
    <mergeCell ref="X279:Y279"/>
    <mergeCell ref="X280:Y280"/>
    <mergeCell ref="X281:Y281"/>
    <mergeCell ref="X282:Y282"/>
    <mergeCell ref="X283:Y283"/>
    <mergeCell ref="X284:Y284"/>
    <mergeCell ref="X285:Y285"/>
    <mergeCell ref="X286:Y286"/>
    <mergeCell ref="X287:Y287"/>
    <mergeCell ref="X288:Y288"/>
    <mergeCell ref="X289:Y289"/>
    <mergeCell ref="X290:Y290"/>
    <mergeCell ref="X291:Y291"/>
    <mergeCell ref="X292:Y292"/>
    <mergeCell ref="X293:Y293"/>
    <mergeCell ref="X308:Y308"/>
    <mergeCell ref="X309:Y309"/>
    <mergeCell ref="X310:Y310"/>
    <mergeCell ref="X294:Y294"/>
    <mergeCell ref="X295:Y295"/>
    <mergeCell ref="X296:Y296"/>
    <mergeCell ref="X297:Y297"/>
    <mergeCell ref="X298:Y298"/>
    <mergeCell ref="X299:Y299"/>
    <mergeCell ref="X300:Y300"/>
    <mergeCell ref="X301:Y301"/>
    <mergeCell ref="X302:Y302"/>
    <mergeCell ref="X352:Y352"/>
    <mergeCell ref="X347:Y347"/>
    <mergeCell ref="X348:Y348"/>
    <mergeCell ref="X349:Y349"/>
    <mergeCell ref="X350:Y350"/>
    <mergeCell ref="X351:Y351"/>
    <mergeCell ref="X342:Y342"/>
    <mergeCell ref="X343:Y343"/>
    <mergeCell ref="X334:Y334"/>
    <mergeCell ref="X335:Y335"/>
    <mergeCell ref="X336:Y336"/>
    <mergeCell ref="X337:Y337"/>
    <mergeCell ref="X338:Y338"/>
    <mergeCell ref="X344:Y344"/>
    <mergeCell ref="X345:Y345"/>
    <mergeCell ref="X346:Y346"/>
    <mergeCell ref="X340:Y340"/>
    <mergeCell ref="X341:Y341"/>
    <mergeCell ref="X314:Y314"/>
    <mergeCell ref="X315:Y315"/>
    <mergeCell ref="X316:Y316"/>
    <mergeCell ref="X317:Y317"/>
    <mergeCell ref="X318:Y318"/>
    <mergeCell ref="S262:W262"/>
    <mergeCell ref="S263:W263"/>
    <mergeCell ref="G212:L212"/>
    <mergeCell ref="X339:Y339"/>
    <mergeCell ref="X329:Y329"/>
    <mergeCell ref="X330:Y330"/>
    <mergeCell ref="X331:Y331"/>
    <mergeCell ref="X332:Y332"/>
    <mergeCell ref="X333:Y333"/>
    <mergeCell ref="G222:L222"/>
    <mergeCell ref="G223:L223"/>
    <mergeCell ref="X311:Y311"/>
    <mergeCell ref="X312:Y312"/>
    <mergeCell ref="X313:Y313"/>
    <mergeCell ref="X303:Y303"/>
    <mergeCell ref="X304:Y304"/>
    <mergeCell ref="X305:Y305"/>
    <mergeCell ref="X306:Y306"/>
    <mergeCell ref="X307:Y307"/>
    <mergeCell ref="X324:Y324"/>
    <mergeCell ref="X325:Y325"/>
    <mergeCell ref="X326:Y326"/>
    <mergeCell ref="X327:Y327"/>
    <mergeCell ref="X328:Y328"/>
    <mergeCell ref="X319:Y319"/>
    <mergeCell ref="X320:Y320"/>
    <mergeCell ref="X321:Y321"/>
    <mergeCell ref="X322:Y322"/>
    <mergeCell ref="X323:Y323"/>
    <mergeCell ref="G227:L227"/>
    <mergeCell ref="G282:L282"/>
    <mergeCell ref="G283:L283"/>
    <mergeCell ref="G266:L266"/>
    <mergeCell ref="G267:L267"/>
    <mergeCell ref="G268:L268"/>
    <mergeCell ref="G269:L269"/>
    <mergeCell ref="G270:L270"/>
    <mergeCell ref="G271:L271"/>
    <mergeCell ref="G281:L281"/>
    <mergeCell ref="G272:L272"/>
    <mergeCell ref="G273:L273"/>
    <mergeCell ref="G274:L274"/>
    <mergeCell ref="G265:L265"/>
    <mergeCell ref="G248:L248"/>
    <mergeCell ref="G249:L249"/>
    <mergeCell ref="G250:L250"/>
    <mergeCell ref="G251:L251"/>
    <mergeCell ref="G252:L252"/>
    <mergeCell ref="G253:L253"/>
    <mergeCell ref="G254:L254"/>
    <mergeCell ref="G255:L255"/>
    <mergeCell ref="G256:L256"/>
    <mergeCell ref="G257:L257"/>
    <mergeCell ref="G216:L216"/>
    <mergeCell ref="G217:L217"/>
    <mergeCell ref="G218:L218"/>
    <mergeCell ref="G219:L219"/>
    <mergeCell ref="G220:L220"/>
    <mergeCell ref="G221:L221"/>
    <mergeCell ref="G224:L224"/>
    <mergeCell ref="G225:L225"/>
    <mergeCell ref="G226:L226"/>
    <mergeCell ref="E353:Y353"/>
    <mergeCell ref="E212:F219"/>
    <mergeCell ref="E220:F223"/>
    <mergeCell ref="E224:F229"/>
    <mergeCell ref="E230:F234"/>
    <mergeCell ref="E235:F239"/>
    <mergeCell ref="E240:F245"/>
    <mergeCell ref="E246:F248"/>
    <mergeCell ref="E249:F253"/>
    <mergeCell ref="E254:F257"/>
    <mergeCell ref="E258:F264"/>
    <mergeCell ref="E265:F273"/>
    <mergeCell ref="E274:F275"/>
    <mergeCell ref="E276:F282"/>
    <mergeCell ref="G308:L308"/>
    <mergeCell ref="G228:L228"/>
    <mergeCell ref="G229:L229"/>
    <mergeCell ref="G230:L230"/>
    <mergeCell ref="G231:L231"/>
    <mergeCell ref="G232:L232"/>
    <mergeCell ref="G233:L233"/>
    <mergeCell ref="S231:W231"/>
    <mergeCell ref="S232:W232"/>
    <mergeCell ref="E283:F285"/>
    <mergeCell ref="E297:F304"/>
    <mergeCell ref="E305:F307"/>
    <mergeCell ref="G211:M211"/>
    <mergeCell ref="E211:F211"/>
    <mergeCell ref="E199:H199"/>
    <mergeCell ref="E196:H198"/>
    <mergeCell ref="G235:L235"/>
    <mergeCell ref="G236:L236"/>
    <mergeCell ref="G288:L288"/>
    <mergeCell ref="G289:L289"/>
    <mergeCell ref="G290:L290"/>
    <mergeCell ref="G291:L291"/>
    <mergeCell ref="G292:L292"/>
    <mergeCell ref="G275:L275"/>
    <mergeCell ref="G276:L276"/>
    <mergeCell ref="G277:L277"/>
    <mergeCell ref="G278:L278"/>
    <mergeCell ref="G279:L279"/>
    <mergeCell ref="G280:L280"/>
    <mergeCell ref="E286:F290"/>
    <mergeCell ref="E291:F296"/>
    <mergeCell ref="G213:L213"/>
    <mergeCell ref="G214:L214"/>
    <mergeCell ref="G215:L215"/>
    <mergeCell ref="S327:W327"/>
    <mergeCell ref="S328:W328"/>
    <mergeCell ref="S329:W329"/>
    <mergeCell ref="E308:F308"/>
    <mergeCell ref="S211:W211"/>
    <mergeCell ref="S212:W212"/>
    <mergeCell ref="S213:W213"/>
    <mergeCell ref="S214:W214"/>
    <mergeCell ref="S215:W215"/>
    <mergeCell ref="S216:W216"/>
    <mergeCell ref="S217:W217"/>
    <mergeCell ref="S218:W218"/>
    <mergeCell ref="S219:W219"/>
    <mergeCell ref="S220:W220"/>
    <mergeCell ref="S221:W221"/>
    <mergeCell ref="S222:W222"/>
    <mergeCell ref="S223:W223"/>
    <mergeCell ref="S224:W224"/>
    <mergeCell ref="S225:W225"/>
    <mergeCell ref="S226:W226"/>
    <mergeCell ref="S227:W227"/>
    <mergeCell ref="S228:W228"/>
    <mergeCell ref="S229:W229"/>
    <mergeCell ref="S230:W230"/>
    <mergeCell ref="S318:W318"/>
    <mergeCell ref="S319:W319"/>
    <mergeCell ref="S320:W320"/>
    <mergeCell ref="S321:W321"/>
    <mergeCell ref="S322:W322"/>
    <mergeCell ref="S323:W323"/>
    <mergeCell ref="S324:W324"/>
    <mergeCell ref="S325:W325"/>
    <mergeCell ref="S326:W326"/>
    <mergeCell ref="S313:W313"/>
    <mergeCell ref="S314:W314"/>
    <mergeCell ref="S315:W315"/>
    <mergeCell ref="S316:W316"/>
    <mergeCell ref="S317:W317"/>
    <mergeCell ref="S294:W294"/>
    <mergeCell ref="S295:W295"/>
    <mergeCell ref="S296:W296"/>
    <mergeCell ref="S297:W297"/>
    <mergeCell ref="S298:W298"/>
    <mergeCell ref="S299:W299"/>
    <mergeCell ref="S300:W300"/>
    <mergeCell ref="S301:W301"/>
    <mergeCell ref="S302:W302"/>
    <mergeCell ref="S309:W309"/>
    <mergeCell ref="S310:W310"/>
    <mergeCell ref="S311:W311"/>
    <mergeCell ref="S312:W312"/>
    <mergeCell ref="S303:W303"/>
    <mergeCell ref="S304:W304"/>
    <mergeCell ref="S305:W305"/>
    <mergeCell ref="S306:W306"/>
    <mergeCell ref="S307:W307"/>
    <mergeCell ref="S308:W308"/>
    <mergeCell ref="S341:W341"/>
    <mergeCell ref="S342:W342"/>
    <mergeCell ref="S343:W343"/>
    <mergeCell ref="S344:W344"/>
    <mergeCell ref="S339:W339"/>
    <mergeCell ref="S340:W340"/>
    <mergeCell ref="S330:W330"/>
    <mergeCell ref="S331:W331"/>
    <mergeCell ref="S332:W332"/>
    <mergeCell ref="S333:W333"/>
    <mergeCell ref="S336:W336"/>
    <mergeCell ref="S337:W337"/>
    <mergeCell ref="S338:W338"/>
    <mergeCell ref="S334:W334"/>
    <mergeCell ref="S335:W335"/>
    <mergeCell ref="S345:W345"/>
    <mergeCell ref="S346:W346"/>
    <mergeCell ref="E347:F352"/>
    <mergeCell ref="S347:W347"/>
    <mergeCell ref="S348:W348"/>
    <mergeCell ref="S349:W349"/>
    <mergeCell ref="S350:W350"/>
    <mergeCell ref="S351:W351"/>
    <mergeCell ref="S352:W352"/>
    <mergeCell ref="N346:Q346"/>
    <mergeCell ref="N347:Q347"/>
    <mergeCell ref="N348:Q348"/>
    <mergeCell ref="N349:Q349"/>
    <mergeCell ref="G352:L352"/>
    <mergeCell ref="G347:L347"/>
    <mergeCell ref="G348:L348"/>
    <mergeCell ref="G349:L349"/>
    <mergeCell ref="G350:L350"/>
    <mergeCell ref="G351:L351"/>
    <mergeCell ref="G344:L344"/>
    <mergeCell ref="G345:L345"/>
    <mergeCell ref="G346:L346"/>
    <mergeCell ref="N350:Q350"/>
    <mergeCell ref="N351:Q351"/>
    <mergeCell ref="N352:Q352"/>
    <mergeCell ref="N341:Q341"/>
    <mergeCell ref="N342:Q342"/>
    <mergeCell ref="N343:Q343"/>
    <mergeCell ref="N344:Q344"/>
    <mergeCell ref="N345:Q345"/>
    <mergeCell ref="H342:L342"/>
    <mergeCell ref="H343:L343"/>
    <mergeCell ref="H318:L318"/>
    <mergeCell ref="H319:L319"/>
    <mergeCell ref="H320:L320"/>
    <mergeCell ref="H321:L321"/>
    <mergeCell ref="H322:L322"/>
    <mergeCell ref="H323:L323"/>
    <mergeCell ref="E309:F346"/>
    <mergeCell ref="G309:G314"/>
    <mergeCell ref="G315:G323"/>
    <mergeCell ref="G324:G327"/>
    <mergeCell ref="G328:G330"/>
    <mergeCell ref="H309:L309"/>
    <mergeCell ref="H310:L310"/>
    <mergeCell ref="H311:L311"/>
    <mergeCell ref="H312:L312"/>
    <mergeCell ref="H313:L313"/>
    <mergeCell ref="H314:L314"/>
    <mergeCell ref="H315:L315"/>
    <mergeCell ref="H316:L316"/>
    <mergeCell ref="H317:L317"/>
    <mergeCell ref="G331:G335"/>
    <mergeCell ref="G336:G338"/>
    <mergeCell ref="G339:G341"/>
    <mergeCell ref="G342:G343"/>
    <mergeCell ref="H324:L324"/>
    <mergeCell ref="H325:L325"/>
    <mergeCell ref="H326:L326"/>
    <mergeCell ref="H327:L327"/>
    <mergeCell ref="H328:L328"/>
    <mergeCell ref="H329:L329"/>
    <mergeCell ref="H330:L330"/>
    <mergeCell ref="H331:L331"/>
    <mergeCell ref="H332:L332"/>
    <mergeCell ref="H333:L333"/>
    <mergeCell ref="H334:L334"/>
    <mergeCell ref="H335:L335"/>
    <mergeCell ref="H336:L336"/>
    <mergeCell ref="H337:L337"/>
    <mergeCell ref="H338:L338"/>
    <mergeCell ref="H339:L339"/>
    <mergeCell ref="H340:L340"/>
    <mergeCell ref="H341:L341"/>
  </mergeCells>
  <phoneticPr fontId="5"/>
  <conditionalFormatting sqref="I20:M20">
    <cfRule type="expression" dxfId="40" priority="321" stopIfTrue="1">
      <formula>TRIM($I20)=""</formula>
    </cfRule>
  </conditionalFormatting>
  <conditionalFormatting sqref="I34:M34">
    <cfRule type="expression" dxfId="39" priority="314" stopIfTrue="1">
      <formula>NOT(AND(TRIM($I34)&lt;&gt;"",ISNUMBER(VALUE(SUBSTITUTE($I34,"-",""))), IFERROR(SEARCH("-",$I34),0)&gt;0))</formula>
    </cfRule>
  </conditionalFormatting>
  <conditionalFormatting sqref="I36:M36">
    <cfRule type="expression" dxfId="38" priority="313" stopIfTrue="1">
      <formula>AND(TRIM($I36)&lt;&gt;"", NOT(AND(ISNUMBER(VALUE(SUBSTITUTE($I36,"-",""))), IFERROR(SEARCH("-",$I36),0)&gt;0)))</formula>
    </cfRule>
  </conditionalFormatting>
  <conditionalFormatting sqref="I40:M40">
    <cfRule type="expression" dxfId="37" priority="311" stopIfTrue="1">
      <formula>AND($I40&lt;&gt;"一致する", $I40&lt;&gt;"一致しない")</formula>
    </cfRule>
  </conditionalFormatting>
  <conditionalFormatting sqref="I63:M63">
    <cfRule type="expression" dxfId="36" priority="310" stopIfTrue="1">
      <formula>AND($I63&lt;&gt;"しない", $I63&lt;&gt;"する")</formula>
    </cfRule>
  </conditionalFormatting>
  <conditionalFormatting sqref="I69:M69">
    <cfRule type="expression" dxfId="35" priority="309" stopIfTrue="1">
      <formula>OR(AND($I63="する",TRIM($I69)=""),AND($I63="しない",NOT(ISBLANK($I69))))</formula>
    </cfRule>
  </conditionalFormatting>
  <conditionalFormatting sqref="I83:M83">
    <cfRule type="expression" dxfId="34" priority="302" stopIfTrue="1">
      <formula>OR(AND($I63="する",NOT(AND(TRIM($I83)&lt;&gt;"",ISNUMBER(VALUE(SUBSTITUTE($I83,"-",""))),IFERROR(SEARCH("-",$I83),0)&gt;0))), AND($I63="しない",NOT(ISBLANK($I83))))</formula>
    </cfRule>
  </conditionalFormatting>
  <conditionalFormatting sqref="I85:M85">
    <cfRule type="expression" dxfId="33" priority="300" stopIfTrue="1">
      <formula>OR(AND($I63="する",AND(TRIM($I85)&lt;&gt;"",NOT(AND(ISNUMBER(VALUE(SUBSTITUTE($I85,"-",""))),IFERROR(SEARCH("-",$I85),0)&gt;0)))), AND($I63="しない",NOT(ISBLANK($I85))))</formula>
    </cfRule>
  </conditionalFormatting>
  <conditionalFormatting sqref="I122:M122">
    <cfRule type="expression" dxfId="32" priority="295" stopIfTrue="1">
      <formula>AND(TRIM($I122)&lt;&gt;"", NOT(AND(ISNUMBER(VALUE(SUBSTITUTE($I122,"-",""))), IFERROR(SEARCH("-",$I122),0)&gt;0)))</formula>
    </cfRule>
  </conditionalFormatting>
  <conditionalFormatting sqref="I124:M124">
    <cfRule type="expression" dxfId="31" priority="294" stopIfTrue="1">
      <formula>AND(TRIM($I124)&lt;&gt;"", NOT(AND(ISNUMBER(VALUE(SUBSTITUTE($I124,"-",""))), IFERROR(SEARCH("-",$I124),0)&gt;0)))</formula>
    </cfRule>
  </conditionalFormatting>
  <conditionalFormatting sqref="I153:M153">
    <cfRule type="expression" dxfId="30" priority="292" stopIfTrue="1">
      <formula>AND($I153&lt;&gt;"しない", $I153&lt;&gt;"する")</formula>
    </cfRule>
  </conditionalFormatting>
  <conditionalFormatting sqref="I159:M159">
    <cfRule type="expression" dxfId="29" priority="289" stopIfTrue="1">
      <formula>AND($I153="する",OR(TRIM($I159)="", LEN($I159)&lt;&gt;8, NOT(ISNUMBER(VALUE(I159))), IFERROR(SEARCH("-", $I159),0)&gt;0))</formula>
    </cfRule>
  </conditionalFormatting>
  <conditionalFormatting sqref="I161:M161">
    <cfRule type="expression" dxfId="28" priority="288" stopIfTrue="1">
      <formula>AND($I153="する",TRIM($I161)="")</formula>
    </cfRule>
  </conditionalFormatting>
  <conditionalFormatting sqref="I165:M165">
    <cfRule type="expression" dxfId="27" priority="286" stopIfTrue="1">
      <formula>AND($I153="する",NOT(AND(TRIM($I165)&lt;&gt;"",ISNUMBER(VALUE(SUBSTITUTE($I165,"-",""))),IFERROR(SEARCH("-",$I165),0)&gt;0)))</formula>
    </cfRule>
  </conditionalFormatting>
  <conditionalFormatting sqref="I167:M167">
    <cfRule type="expression" dxfId="26" priority="285" stopIfTrue="1">
      <formula>AND($I153="する",AND(TRIM($I167)&lt;&gt;"",NOT(AND(ISNUMBER(VALUE(SUBSTITUTE($I167,"-",""))),IFERROR(SEARCH("-",$I167),0)&gt;0))))</formula>
    </cfRule>
  </conditionalFormatting>
  <conditionalFormatting sqref="I182:M182">
    <cfRule type="expression" dxfId="25" priority="283" stopIfTrue="1">
      <formula>AND(COUNT(I182)=1,I181&lt;I182)</formula>
    </cfRule>
  </conditionalFormatting>
  <conditionalFormatting sqref="I22:Y22">
    <cfRule type="expression" dxfId="24" priority="320" stopIfTrue="1">
      <formula>AND(TRIM($I22)&lt;&gt;"", OR(ISERROR(FIND("@"&amp;LEFT($I22,3)&amp;"@", 都道府県3))=FALSE, ISERROR(FIND("@"&amp;LEFT($I22,4)&amp;"@",都道府県4))=FALSE))=FALSE</formula>
    </cfRule>
  </conditionalFormatting>
  <conditionalFormatting sqref="I24:Y24">
    <cfRule type="expression" dxfId="23" priority="319" stopIfTrue="1">
      <formula>TRIM($I24)=""</formula>
    </cfRule>
  </conditionalFormatting>
  <conditionalFormatting sqref="I26:Y26">
    <cfRule type="expression" dxfId="22" priority="318" stopIfTrue="1">
      <formula>TRIM($I26)=""</formula>
    </cfRule>
  </conditionalFormatting>
  <conditionalFormatting sqref="I28:Y28">
    <cfRule type="expression" dxfId="21" priority="317" stopIfTrue="1">
      <formula>TRIM($I28)=""</formula>
    </cfRule>
  </conditionalFormatting>
  <conditionalFormatting sqref="I30:Y30">
    <cfRule type="expression" dxfId="20" priority="316" stopIfTrue="1">
      <formula>OR(TRIM($I30)="", NOT(OR(IFERROR(SEARCH(" ",$I30),0)&gt;0, IFERROR(SEARCH("　",$I30),0)&gt;0)))</formula>
    </cfRule>
  </conditionalFormatting>
  <conditionalFormatting sqref="I32:Y32">
    <cfRule type="expression" dxfId="19" priority="315" stopIfTrue="1">
      <formula>OR(TRIM($I32)="", NOT(OR(IFERROR(SEARCH(" ",$I32),0)&gt;0, IFERROR(SEARCH("　",$I32),0)&gt;0)))</formula>
    </cfRule>
  </conditionalFormatting>
  <conditionalFormatting sqref="I38:Y38">
    <cfRule type="expression" dxfId="18" priority="312" stopIfTrue="1">
      <formula>OR(AND(TRIM($I38)&lt;&gt;"",IFERROR(SEARCH("@",$I38),0)=0),AND($I63&lt;&gt;"する",ISBLANK($I38)))</formula>
    </cfRule>
  </conditionalFormatting>
  <conditionalFormatting sqref="I71:Y71">
    <cfRule type="expression" dxfId="17" priority="308" stopIfTrue="1">
      <formula>OR(AND($I63="する",AND($I71&lt;&gt;"", OR(ISERROR(FIND("@"&amp;LEFT($I71,3)&amp;"@", 都道府県3))=FALSE, ISERROR(FIND("@"&amp;LEFT($I71,4)&amp;"@",都道府県4))=FALSE))=FALSE),AND($I63="しない",NOT(ISBLANK($I71))))</formula>
    </cfRule>
  </conditionalFormatting>
  <conditionalFormatting sqref="I73:Y73">
    <cfRule type="expression" dxfId="16" priority="307" stopIfTrue="1">
      <formula>OR(AND($I63="する",TRIM($I73)=""),AND($I63="しない",NOT(ISBLANK($I73))))</formula>
    </cfRule>
  </conditionalFormatting>
  <conditionalFormatting sqref="I75:Y75">
    <cfRule type="expression" dxfId="15" priority="306" stopIfTrue="1">
      <formula>OR(AND($I63="する",TRIM($I75)=""),AND($I63="しない",NOT(ISBLANK($I75))))</formula>
    </cfRule>
  </conditionalFormatting>
  <conditionalFormatting sqref="I77:Y77">
    <cfRule type="expression" dxfId="14" priority="305" stopIfTrue="1">
      <formula>OR(AND($I63="する",TRIM($I77)=""),AND($I63="しない",NOT(ISBLANK($I77))))</formula>
    </cfRule>
  </conditionalFormatting>
  <conditionalFormatting sqref="I79:Y79">
    <cfRule type="expression" dxfId="13" priority="304" stopIfTrue="1">
      <formula>OR(AND($I63="する",OR(TRIM($I79)="", NOT(OR(IFERROR(SEARCH(" ",$I79),0)&gt;0, IFERROR(SEARCH("　",$I79),0)&gt;0)))),AND($I63="しない",NOT(ISBLANK($I79))))</formula>
    </cfRule>
  </conditionalFormatting>
  <conditionalFormatting sqref="I81:Y81">
    <cfRule type="expression" dxfId="12" priority="303" stopIfTrue="1">
      <formula>OR(AND($I63="する",OR(TRIM($I81)="", NOT(OR(IFERROR(SEARCH(" ",$I81),0)&gt;0, IFERROR(SEARCH("　",$I81),0)&gt;0)))),AND($I63="しない",NOT(ISBLANK($I81))))</formula>
    </cfRule>
  </conditionalFormatting>
  <conditionalFormatting sqref="I87:Y87">
    <cfRule type="expression" dxfId="11" priority="299" stopIfTrue="1">
      <formula>OR(AND($I63="する",NOT(AND(TRIM($I87)&lt;&gt;"", IFERROR(SEARCH("@",$I87),0)&gt;0))), AND($I63="しない",NOT(ISBLANK($I87))))</formula>
    </cfRule>
  </conditionalFormatting>
  <conditionalFormatting sqref="I114:Y114">
    <cfRule type="expression" dxfId="10" priority="298" stopIfTrue="1">
      <formula>AND(TRIM($I114)&lt;&gt;"", NOT(OR(IFERROR(SEARCH(" ",$I114),0)&gt;0, IFERROR(SEARCH("　",$I114),0)&gt;0)))</formula>
    </cfRule>
  </conditionalFormatting>
  <conditionalFormatting sqref="I116:Y116">
    <cfRule type="expression" dxfId="9" priority="297" stopIfTrue="1">
      <formula>AND(TRIM($I116)&lt;&gt;"", NOT(OR(IFERROR(SEARCH(" ",$I116),0)&gt;0, IFERROR(SEARCH("　",$I116),0)&gt;0)))</formula>
    </cfRule>
  </conditionalFormatting>
  <conditionalFormatting sqref="I120:Y120">
    <cfRule type="expression" dxfId="8" priority="296" stopIfTrue="1">
      <formula>AND(TRIM($I120)&lt;&gt;"", AND(OR(ISERROR(FIND("@"&amp;LEFT($I120,3)&amp;"@", 都道府県3))=FALSE, ISERROR(FIND("@"&amp;LEFT($I120,4)&amp;"@",都道府県4))=FALSE))=FALSE)</formula>
    </cfRule>
  </conditionalFormatting>
  <conditionalFormatting sqref="I126:Y126">
    <cfRule type="expression" dxfId="7" priority="293" stopIfTrue="1">
      <formula>AND(TRIM($I126)&lt;&gt;"", NOT(IFERROR(SEARCH("@",$I126),0)&gt;0))</formula>
    </cfRule>
  </conditionalFormatting>
  <conditionalFormatting sqref="I155:Y155">
    <cfRule type="expression" dxfId="6" priority="291" stopIfTrue="1">
      <formula>AND($I153="する",OR(TRIM($I155)="", NOT(OR(IFERROR(SEARCH(" ",$I155),0)&gt;0, IFERROR(SEARCH("　",$I155),0)&gt;0))))</formula>
    </cfRule>
  </conditionalFormatting>
  <conditionalFormatting sqref="I157:Y157">
    <cfRule type="expression" dxfId="5" priority="290" stopIfTrue="1">
      <formula>AND($I153="する",OR(TRIM($I157)="", NOT(OR(IFERROR(SEARCH(" ",$I157),0)&gt;0, IFERROR(SEARCH("　",$I157),0)&gt;0))))</formula>
    </cfRule>
  </conditionalFormatting>
  <conditionalFormatting sqref="I163:Y163">
    <cfRule type="expression" dxfId="4" priority="287" stopIfTrue="1">
      <formula>AND($I153="する",AND($I163&lt;&gt;"", OR(ISERROR(FIND("@"&amp;LEFT($I163,3)&amp;"@", 都道府県3))=FALSE, ISERROR(FIND("@"&amp;LEFT($I163,4)&amp;"@",都道府県4))=FALSE))=FALSE)</formula>
    </cfRule>
  </conditionalFormatting>
  <conditionalFormatting sqref="I169:Y169">
    <cfRule type="expression" dxfId="3" priority="284" stopIfTrue="1">
      <formula>AND($I153="する",AND(TRIM($I169)&lt;&gt;"", NOT(IFERROR(SEARCH("@",$I169),0)&gt;0)))</formula>
    </cfRule>
  </conditionalFormatting>
  <conditionalFormatting sqref="P83">
    <cfRule type="expression" dxfId="2" priority="301" stopIfTrue="1">
      <formula>AND($I63="しない",NOT(ISBLANK($P83)))</formula>
    </cfRule>
  </conditionalFormatting>
  <conditionalFormatting sqref="R212:R352">
    <cfRule type="expression" dxfId="1" priority="2" stopIfTrue="1">
      <formula>希望&lt;&gt;0</formula>
    </cfRule>
  </conditionalFormatting>
  <conditionalFormatting sqref="S212:W352">
    <cfRule type="expression" dxfId="0" priority="1" stopIfTrue="1">
      <formula>AND(R212="○",TRIM(S212)="")</formula>
    </cfRule>
  </conditionalFormatting>
  <dataValidations count="10">
    <dataValidation type="whole" imeMode="halfAlpha" allowBlank="1" showInputMessage="1" showErrorMessage="1" error="7桁の数字を入力してください" sqref="I20:M20 I161:M161 I118:M118 I69:M69" xr:uid="{43EAC35B-93DC-46AB-87A4-C387B73AEAC7}">
      <formula1>0</formula1>
      <formula2>9999999</formula2>
    </dataValidation>
    <dataValidation errorStyle="warning" imeMode="hiragana" allowBlank="1" showInputMessage="1" showErrorMessage="1" sqref="I22:Y22 S212:Y352 I163:Y163 I157:Y157 I120:Y120 I116:Y116 I112:Y112 I81:Y81 I77:Y77 I75:Y75 I71:Y71 I32:Y32 I28:Y28 I26:Y26" xr:uid="{84362D1B-DE44-496A-8AE8-A8947F2C9747}"/>
    <dataValidation errorStyle="warning" imeMode="fullKatakana" allowBlank="1" showInputMessage="1" showErrorMessage="1" sqref="I24:Y24 I155:Y155 I114:Y114 I79:Y79 I73:Y73 I30:Y30" xr:uid="{8B6850CE-4C5E-4B69-AA01-AC42E2E9F0F7}"/>
    <dataValidation errorStyle="warning" imeMode="halfAlpha" allowBlank="1" showInputMessage="1" showErrorMessage="1" sqref="I34:M34 I169:Y169 I167:M167 I165:M165 I159:M159 I126:Y126 I124:M124 P122 I122:M122 I87:Y87 I85:M85 P83 I83:M83 I38:Y38 I36:M36 P34" xr:uid="{38E5A48D-E3EF-4009-8CB5-2F8472523B36}"/>
    <dataValidation type="list" imeMode="halfAlpha" allowBlank="1" showInputMessage="1" showErrorMessage="1" error="リストから選択してください" sqref="I40:M40" xr:uid="{E4266EE1-77F7-449E-8FA1-08693AC2D4B7}">
      <formula1>"一致する,一致しない"</formula1>
    </dataValidation>
    <dataValidation type="list" imeMode="halfAlpha" allowBlank="1" showInputMessage="1" showErrorMessage="1" error="リストから選択してください" sqref="I63:M63 I153:M153" xr:uid="{23DCD0CC-0D5D-425E-8AF1-D8627C7DEAF0}">
      <formula1>"しない,する"</formula1>
    </dataValidation>
    <dataValidation type="whole" imeMode="halfAlpha" allowBlank="1" showInputMessage="1" showErrorMessage="1" error="有効な数字を入力してください" sqref="I186:M186 I182:M182 I178:M180" xr:uid="{8A831C8A-25D1-4140-974B-01B9BEA14EA1}">
      <formula1>0</formula1>
      <formula2>9999999999</formula2>
    </dataValidation>
    <dataValidation type="date" imeMode="halfAlpha" allowBlank="1" showInputMessage="1" showErrorMessage="1" error="有効な日付を入力してください" sqref="I184:M184 O197:R198 I197:M198" xr:uid="{635914EC-47A1-4A01-8D12-38D148ED6BCF}">
      <formula1>92</formula1>
      <formula2>73415</formula2>
    </dataValidation>
    <dataValidation type="whole" imeMode="halfAlpha" allowBlank="1" showInputMessage="1" showErrorMessage="1" error="有効な数字を入力してください。10兆円以上になる場合は、9,999,999,999と入力してください" sqref="I188:M188 I204:M206 I199:S199" xr:uid="{BDE426C5-49BE-4746-925F-2824A6EB4714}">
      <formula1>-9999999999</formula1>
      <formula2>9999999999</formula2>
    </dataValidation>
    <dataValidation type="list" imeMode="halfAlpha" allowBlank="1" showInputMessage="1" showErrorMessage="1" error="リストから選択してください" sqref="R212:R352" xr:uid="{79636DCF-7C2C-40A7-837D-3A8F06E6B3B8}">
      <formula1>"○,　"</formula1>
    </dataValidation>
  </dataValidations>
  <pageMargins left="0.19685039370078741" right="0.19685039370078741" top="0.39370078740157483" bottom="0.19685039370078741" header="0.19685039370078741" footer="0.19685039370078741"/>
  <pageSetup paperSize="9" scale="61"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5"/>
  <sheetViews>
    <sheetView zoomScaleNormal="100" workbookViewId="0"/>
  </sheetViews>
  <sheetFormatPr defaultRowHeight="13.5" x14ac:dyDescent="0.15"/>
  <sheetData>
    <row r="1" spans="1: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1" x14ac:dyDescent="0.15">
      <c r="A2" t="str">
        <f>"@神奈川県@和歌山県@鹿児島県@"</f>
        <v>@神奈川県@和歌山県@鹿児島県@</v>
      </c>
    </row>
    <row r="4" spans="1:11" x14ac:dyDescent="0.15">
      <c r="A4" t="s">
        <v>365</v>
      </c>
    </row>
    <row r="6" spans="1:11" x14ac:dyDescent="0.15">
      <c r="A6" s="1"/>
      <c r="B6" s="1"/>
      <c r="C6" s="1"/>
      <c r="D6" s="1"/>
      <c r="E6" s="1"/>
      <c r="F6" s="1"/>
      <c r="G6" s="1"/>
      <c r="H6" s="1"/>
      <c r="I6" s="1"/>
      <c r="J6" s="1"/>
      <c r="K6" s="1"/>
    </row>
    <row r="7" spans="1:11" x14ac:dyDescent="0.15">
      <c r="A7" s="1"/>
      <c r="B7" s="1"/>
      <c r="C7" s="1"/>
      <c r="D7" s="1"/>
      <c r="E7" s="1"/>
      <c r="F7" s="1"/>
      <c r="G7" s="1"/>
      <c r="H7" s="1"/>
      <c r="I7" s="1"/>
      <c r="J7" s="1"/>
      <c r="K7" s="1"/>
    </row>
    <row r="8" spans="1:11" x14ac:dyDescent="0.15">
      <c r="A8" s="1"/>
      <c r="B8" s="1"/>
      <c r="C8" s="1"/>
      <c r="D8" s="1"/>
      <c r="E8" s="1"/>
      <c r="F8" s="1"/>
      <c r="G8" s="1"/>
      <c r="H8" s="1"/>
      <c r="I8" s="1"/>
      <c r="J8" s="1"/>
      <c r="K8" s="1"/>
    </row>
    <row r="9" spans="1:11" x14ac:dyDescent="0.15">
      <c r="A9" s="1"/>
      <c r="B9" s="1"/>
      <c r="C9" s="1"/>
      <c r="D9" s="1"/>
      <c r="E9" s="1"/>
      <c r="F9" s="1"/>
      <c r="G9" s="1"/>
      <c r="H9" s="1"/>
      <c r="I9" s="1"/>
      <c r="J9" s="1"/>
      <c r="K9" s="1"/>
    </row>
    <row r="10" spans="1:11" x14ac:dyDescent="0.15">
      <c r="A10" s="1"/>
      <c r="B10" s="1"/>
      <c r="C10" s="1"/>
      <c r="D10" s="1"/>
      <c r="E10" s="1"/>
      <c r="F10" s="1"/>
      <c r="G10" s="1"/>
      <c r="H10" s="1"/>
      <c r="I10" s="1"/>
      <c r="J10" s="1"/>
      <c r="K10" s="1"/>
    </row>
    <row r="11" spans="1:11" x14ac:dyDescent="0.15">
      <c r="A11" s="1"/>
      <c r="B11" s="1"/>
      <c r="C11" s="1"/>
      <c r="D11" s="1"/>
      <c r="E11" s="1"/>
      <c r="F11" s="1"/>
      <c r="G11" s="1"/>
      <c r="H11" s="1"/>
      <c r="I11" s="1"/>
      <c r="J11" s="1"/>
      <c r="K11" s="1"/>
    </row>
    <row r="12" spans="1:11" x14ac:dyDescent="0.15">
      <c r="A12" s="1"/>
      <c r="B12" s="1"/>
      <c r="C12" s="1"/>
      <c r="D12" s="1"/>
      <c r="E12" s="1"/>
      <c r="F12" s="1"/>
      <c r="G12" s="1"/>
      <c r="H12" s="1"/>
      <c r="I12" s="1"/>
      <c r="J12" s="1"/>
      <c r="K12" s="1"/>
    </row>
    <row r="13" spans="1:11" x14ac:dyDescent="0.15">
      <c r="A13" s="1"/>
      <c r="B13" s="1"/>
      <c r="C13" s="1"/>
      <c r="D13" s="1"/>
      <c r="E13" s="1"/>
      <c r="F13" s="1"/>
      <c r="G13" s="1"/>
      <c r="H13" s="1"/>
      <c r="I13" s="1"/>
      <c r="J13" s="1"/>
      <c r="K13" s="1"/>
    </row>
    <row r="14" spans="1:11" x14ac:dyDescent="0.15">
      <c r="A14" s="1"/>
      <c r="B14" s="1"/>
      <c r="C14" s="1"/>
      <c r="D14" s="1"/>
      <c r="E14" s="1"/>
      <c r="F14" s="1"/>
      <c r="G14" s="1"/>
      <c r="H14" s="1"/>
      <c r="I14" s="1"/>
      <c r="J14" s="1"/>
      <c r="K14" s="1"/>
    </row>
    <row r="15" spans="1:11" x14ac:dyDescent="0.15">
      <c r="A15" s="1"/>
      <c r="B15" s="1"/>
      <c r="C15" s="1"/>
      <c r="D15" s="1"/>
      <c r="E15" s="1"/>
      <c r="F15" s="1"/>
      <c r="G15" s="1"/>
      <c r="H15" s="1"/>
      <c r="I15" s="1"/>
      <c r="J15" s="1"/>
      <c r="K15" s="1"/>
    </row>
  </sheetData>
  <sheetProtection algorithmName="SHA-512" hashValue="IGDZhf9qc7vNs9iENEQ139JUjwsx0paHB/GEwztahaTHl0/FbN5a3X64Fhn8qLh+ggEby+6o58rNEuadOfw7ZA==" saltValue="EiWK56QOOx7pW5/BUv+s1w=="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希望業種数</vt:lpstr>
      <vt:lpstr>都道府県3</vt:lpstr>
      <vt:lpstr>都道府県4</vt:lpstr>
      <vt:lpstr>日付例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2022-02-16T04:22:00Z</cp:lastPrinted>
  <dcterms:created xsi:type="dcterms:W3CDTF">2018-07-20T07:50:20Z</dcterms:created>
  <dcterms:modified xsi:type="dcterms:W3CDTF">2024-05-31T00:59:05Z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