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tables/table11.xml" ContentType="application/vnd.openxmlformats-officedocument.spreadsheetml.table+xml"/>
  <Override PartName="/xl/tables/table12.xml" ContentType="application/vnd.openxmlformats-officedocument.spreadsheetml.table+xml"/>
  <Override PartName="/xl/comments3.xml" ContentType="application/vnd.openxmlformats-officedocument.spreadsheetml.comments+xml"/>
  <Override PartName="/xl/tables/table13.xml" ContentType="application/vnd.openxmlformats-officedocument.spreadsheetml.table+xml"/>
  <Override PartName="/xl/tables/table14.xml" ContentType="application/vnd.openxmlformats-officedocument.spreadsheetml.table+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令和2年度(下水道課)主査\【未確定】様式令和3年4月～\配布用\"/>
    </mc:Choice>
  </mc:AlternateContent>
  <bookViews>
    <workbookView xWindow="480" yWindow="30" windowWidth="8475" windowHeight="4725"/>
  </bookViews>
  <sheets>
    <sheet name="入力シート" sheetId="12" r:id="rId1"/>
    <sheet name="申請書" sheetId="23" r:id="rId2"/>
    <sheet name="チェックリスト" sheetId="11" r:id="rId3"/>
    <sheet name="高さ計算" sheetId="20" r:id="rId4"/>
    <sheet name="高さ計算 (見本)" sheetId="22" r:id="rId5"/>
    <sheet name="平面図" sheetId="6" r:id="rId6"/>
    <sheet name="縦断図" sheetId="7" r:id="rId7"/>
    <sheet name="完工届" sheetId="8" r:id="rId8"/>
    <sheet name="使用開始届" sheetId="10" r:id="rId9"/>
  </sheets>
  <definedNames>
    <definedName name="_xlnm.Print_Area" localSheetId="1">申請書!$A$1:$AG$106</definedName>
    <definedName name="solver_eng" localSheetId="0" hidden="1">1</definedName>
    <definedName name="solver_neg" localSheetId="0" hidden="1">1</definedName>
    <definedName name="solver_num" localSheetId="0" hidden="1">0</definedName>
    <definedName name="solver_opt" localSheetId="0" hidden="1">入力シート!$P$10</definedName>
    <definedName name="solver_typ" localSheetId="0" hidden="1">1</definedName>
    <definedName name="solver_val" localSheetId="0" hidden="1">0</definedName>
    <definedName name="solver_ver" localSheetId="0" hidden="1">3</definedName>
  </definedNames>
  <calcPr calcId="162913"/>
</workbook>
</file>

<file path=xl/calcChain.xml><?xml version="1.0" encoding="utf-8"?>
<calcChain xmlns="http://schemas.openxmlformats.org/spreadsheetml/2006/main">
  <c r="H24" i="23" l="1"/>
  <c r="H28" i="23"/>
  <c r="H26" i="23"/>
  <c r="H22" i="23"/>
  <c r="Y42" i="23"/>
  <c r="Y40" i="23"/>
  <c r="Y38" i="23"/>
  <c r="H42" i="23"/>
  <c r="H40" i="23"/>
  <c r="H38" i="23"/>
  <c r="A13" i="8"/>
  <c r="D16" i="10"/>
  <c r="E14" i="10"/>
  <c r="D13" i="10"/>
  <c r="D12" i="10"/>
  <c r="G6" i="10"/>
  <c r="D11" i="10"/>
  <c r="H8" i="10"/>
  <c r="H7" i="10"/>
  <c r="D8" i="10"/>
  <c r="D7" i="10"/>
  <c r="R11" i="8"/>
  <c r="R10" i="8"/>
  <c r="R9" i="8"/>
  <c r="I20" i="8"/>
  <c r="I18" i="8"/>
  <c r="I16" i="8"/>
  <c r="Y30" i="23"/>
  <c r="H30" i="23"/>
  <c r="E22" i="10"/>
  <c r="E21" i="10"/>
  <c r="E20" i="10"/>
  <c r="C23" i="10"/>
  <c r="E19" i="10" l="1"/>
  <c r="D18" i="10"/>
  <c r="D17" i="10"/>
  <c r="H10" i="10"/>
  <c r="D10" i="10"/>
  <c r="H9" i="10"/>
  <c r="D9" i="10"/>
  <c r="H62" i="23" l="1"/>
  <c r="H60" i="23"/>
  <c r="O81" i="23" l="1"/>
  <c r="O76" i="23"/>
  <c r="O74" i="23"/>
  <c r="O69" i="23"/>
  <c r="O67" i="23"/>
  <c r="V22" i="8"/>
  <c r="I24" i="8"/>
  <c r="I22" i="8"/>
  <c r="X2" i="23"/>
  <c r="K37" i="23"/>
  <c r="K36" i="23"/>
  <c r="K35" i="23"/>
  <c r="V15" i="23"/>
  <c r="V11" i="23"/>
  <c r="H46" i="23"/>
  <c r="BA1" i="23"/>
  <c r="BC1" i="23" s="1"/>
  <c r="G55" i="22"/>
  <c r="F55" i="22"/>
  <c r="E55" i="22"/>
  <c r="G54" i="22"/>
  <c r="F54" i="22"/>
  <c r="E54" i="22"/>
  <c r="G53" i="22"/>
  <c r="F53" i="22"/>
  <c r="E53" i="22"/>
  <c r="G52" i="22"/>
  <c r="F52" i="22"/>
  <c r="E52" i="22"/>
  <c r="G51" i="22"/>
  <c r="F51" i="22"/>
  <c r="E51" i="22"/>
  <c r="G50" i="22"/>
  <c r="F50" i="22"/>
  <c r="E50" i="22"/>
  <c r="G49" i="22"/>
  <c r="F49" i="22"/>
  <c r="E49" i="22"/>
  <c r="G48" i="22"/>
  <c r="F48" i="22"/>
  <c r="E48" i="22"/>
  <c r="G47" i="22"/>
  <c r="F47" i="22"/>
  <c r="E47" i="22"/>
  <c r="G46" i="22"/>
  <c r="F46" i="22"/>
  <c r="E46" i="22"/>
  <c r="G45" i="22"/>
  <c r="F45" i="22"/>
  <c r="E45" i="22"/>
  <c r="G44" i="22"/>
  <c r="F44" i="22"/>
  <c r="E44" i="22"/>
  <c r="G43" i="22"/>
  <c r="F43" i="22"/>
  <c r="E43" i="22"/>
  <c r="G42" i="22"/>
  <c r="F42" i="22"/>
  <c r="E42" i="22"/>
  <c r="G41" i="22"/>
  <c r="F41" i="22"/>
  <c r="E41" i="22"/>
  <c r="E32" i="22"/>
  <c r="E33" i="22"/>
  <c r="E34" i="22"/>
  <c r="E35" i="22"/>
  <c r="E36" i="22"/>
  <c r="E37" i="22"/>
  <c r="E38" i="22"/>
  <c r="E39" i="22"/>
  <c r="E40" i="22"/>
  <c r="F31" i="22"/>
  <c r="F32" i="22"/>
  <c r="F33" i="22"/>
  <c r="G26" i="22"/>
  <c r="F26" i="22"/>
  <c r="G25" i="22"/>
  <c r="F25" i="22"/>
  <c r="G24" i="22"/>
  <c r="F24" i="22"/>
  <c r="G23" i="22"/>
  <c r="F23" i="22"/>
  <c r="G22" i="22"/>
  <c r="F22" i="22"/>
  <c r="G21" i="22"/>
  <c r="F21" i="22"/>
  <c r="G20" i="22"/>
  <c r="F20" i="22"/>
  <c r="G19" i="22"/>
  <c r="F19" i="22"/>
  <c r="G18" i="22"/>
  <c r="F18" i="22"/>
  <c r="G17" i="22"/>
  <c r="F17" i="22"/>
  <c r="D3" i="22"/>
  <c r="F7" i="22"/>
  <c r="F8" i="22"/>
  <c r="F7" i="20"/>
  <c r="F9" i="20"/>
  <c r="F14" i="20"/>
  <c r="G14" i="20"/>
  <c r="F15" i="20"/>
  <c r="G15" i="20"/>
  <c r="F16" i="20"/>
  <c r="G16" i="20"/>
  <c r="F17" i="20"/>
  <c r="G17" i="20"/>
  <c r="F18" i="20"/>
  <c r="G18" i="20"/>
  <c r="F19" i="20"/>
  <c r="G19" i="20"/>
  <c r="F20" i="20"/>
  <c r="G20" i="20"/>
  <c r="F21" i="20"/>
  <c r="G21" i="20"/>
  <c r="F22" i="20"/>
  <c r="G22" i="20"/>
  <c r="F23" i="20"/>
  <c r="G23" i="20"/>
  <c r="F24" i="20"/>
  <c r="G24" i="20"/>
  <c r="F25" i="20"/>
  <c r="G25" i="20"/>
  <c r="F26" i="20"/>
  <c r="G26" i="20"/>
  <c r="G9" i="20"/>
  <c r="F10" i="20"/>
  <c r="G10" i="20"/>
  <c r="F11" i="20"/>
  <c r="G11" i="20"/>
  <c r="F12" i="20"/>
  <c r="G12" i="20"/>
  <c r="F13" i="20"/>
  <c r="G13" i="20"/>
  <c r="F8" i="20"/>
  <c r="G8" i="20"/>
  <c r="F41" i="20"/>
  <c r="F42" i="20"/>
  <c r="F43" i="20"/>
  <c r="F44" i="20"/>
  <c r="F45" i="20"/>
  <c r="F46" i="20"/>
  <c r="F47" i="20"/>
  <c r="F48" i="20"/>
  <c r="F49" i="20"/>
  <c r="F50" i="20"/>
  <c r="F51" i="20"/>
  <c r="F52" i="20"/>
  <c r="F53" i="20"/>
  <c r="F54" i="20"/>
  <c r="F55" i="20"/>
  <c r="F31" i="20"/>
  <c r="G31" i="20"/>
  <c r="AK5" i="8"/>
  <c r="A1" i="8" s="1"/>
  <c r="E41" i="20"/>
  <c r="E42" i="20"/>
  <c r="E43" i="20"/>
  <c r="E44" i="20"/>
  <c r="E45" i="20"/>
  <c r="E46" i="20"/>
  <c r="E47" i="20"/>
  <c r="E48" i="20"/>
  <c r="E49" i="20"/>
  <c r="E50" i="20"/>
  <c r="E51" i="20"/>
  <c r="E52" i="20"/>
  <c r="E53" i="20"/>
  <c r="E54" i="20"/>
  <c r="E55" i="20"/>
  <c r="E32" i="20"/>
  <c r="E33" i="20"/>
  <c r="E34" i="20"/>
  <c r="E35" i="20"/>
  <c r="E36" i="20"/>
  <c r="E37" i="20"/>
  <c r="E38" i="20"/>
  <c r="E39" i="20"/>
  <c r="E40" i="20"/>
  <c r="G44" i="20"/>
  <c r="G45" i="20"/>
  <c r="G46" i="20"/>
  <c r="G47" i="20"/>
  <c r="G48" i="20"/>
  <c r="G49" i="20"/>
  <c r="G50" i="20"/>
  <c r="G41" i="20"/>
  <c r="G42" i="20"/>
  <c r="G43" i="20"/>
  <c r="G51" i="20"/>
  <c r="G52" i="20"/>
  <c r="G53" i="20"/>
  <c r="G54" i="20"/>
  <c r="G55" i="20"/>
  <c r="D3" i="20"/>
  <c r="G30" i="20"/>
  <c r="F32" i="20"/>
  <c r="F33" i="20"/>
  <c r="G32" i="20"/>
  <c r="G32" i="22"/>
  <c r="G33" i="20"/>
  <c r="F34" i="20"/>
  <c r="G33" i="22"/>
  <c r="F34" i="22"/>
  <c r="G8" i="22"/>
  <c r="F9" i="22"/>
  <c r="G31" i="22"/>
  <c r="G30" i="22"/>
  <c r="G34" i="22"/>
  <c r="F35" i="22"/>
  <c r="F35" i="20"/>
  <c r="G34" i="20"/>
  <c r="G9" i="22"/>
  <c r="F10" i="22"/>
  <c r="G35" i="22"/>
  <c r="F36" i="22"/>
  <c r="F11" i="22"/>
  <c r="G10" i="22"/>
  <c r="G35" i="20"/>
  <c r="F36" i="20"/>
  <c r="F37" i="20"/>
  <c r="G36" i="20"/>
  <c r="G36" i="22"/>
  <c r="F37" i="22"/>
  <c r="F12" i="22"/>
  <c r="G11" i="22"/>
  <c r="G37" i="22"/>
  <c r="F38" i="22"/>
  <c r="F13" i="22"/>
  <c r="G12" i="22"/>
  <c r="G37" i="20"/>
  <c r="F38" i="20"/>
  <c r="F39" i="20"/>
  <c r="G38" i="20"/>
  <c r="G38" i="22"/>
  <c r="F39" i="22"/>
  <c r="F14" i="22"/>
  <c r="G13" i="22"/>
  <c r="F40" i="22"/>
  <c r="G40" i="22"/>
  <c r="G39" i="22"/>
  <c r="F15" i="22"/>
  <c r="G14" i="22"/>
  <c r="F40" i="20"/>
  <c r="G40" i="20"/>
  <c r="G39" i="20"/>
  <c r="F16" i="22"/>
  <c r="G16" i="22"/>
  <c r="G15" i="22"/>
  <c r="BE1" i="23" l="1"/>
  <c r="A1" i="10" s="1"/>
  <c r="BD1" i="23"/>
  <c r="A17" i="23" s="1"/>
  <c r="BB1" i="23"/>
  <c r="BF1" i="23"/>
  <c r="A2" i="10" s="1"/>
</calcChain>
</file>

<file path=xl/comments1.xml><?xml version="1.0" encoding="utf-8"?>
<comments xmlns="http://schemas.openxmlformats.org/spreadsheetml/2006/main">
  <authors>
    <author>西山　真史</author>
  </authors>
  <commentList>
    <comment ref="C4" authorId="0" shapeId="0">
      <text>
        <r>
          <rPr>
            <b/>
            <sz val="9"/>
            <color indexed="81"/>
            <rFont val="MS P ゴシック"/>
            <family val="3"/>
            <charset val="128"/>
          </rPr>
          <t xml:space="preserve">完工届に反映されます。
申請書には反映されません。
</t>
        </r>
      </text>
    </comment>
    <comment ref="C7" authorId="0" shapeId="0">
      <text>
        <r>
          <rPr>
            <b/>
            <sz val="9"/>
            <color indexed="81"/>
            <rFont val="MS P ゴシック"/>
            <family val="3"/>
            <charset val="128"/>
          </rPr>
          <t>設置場所により、根拠となる規則が異なるので、必ず該当地区を選択してください。</t>
        </r>
      </text>
    </comment>
    <comment ref="C11" authorId="0" shapeId="0">
      <text>
        <r>
          <rPr>
            <b/>
            <sz val="9"/>
            <color indexed="81"/>
            <rFont val="MS P ゴシック"/>
            <family val="3"/>
            <charset val="128"/>
          </rPr>
          <t>その他の場合は、その他を選択後、（）に直接入力してください。</t>
        </r>
      </text>
    </comment>
  </commentList>
</comments>
</file>

<file path=xl/comments2.xml><?xml version="1.0" encoding="utf-8"?>
<comments xmlns="http://schemas.openxmlformats.org/spreadsheetml/2006/main">
  <authors>
    <author>西山　真史</author>
  </authors>
  <commentList>
    <comment ref="V12" authorId="0" shapeId="0">
      <text>
        <r>
          <rPr>
            <b/>
            <sz val="9"/>
            <color indexed="81"/>
            <rFont val="MS P ゴシック"/>
            <family val="3"/>
            <charset val="128"/>
          </rPr>
          <t>委任となるため、原則、申請者の自署としてください。</t>
        </r>
      </text>
    </comment>
    <comment ref="K36" authorId="0" shapeId="0">
      <text>
        <r>
          <rPr>
            <b/>
            <sz val="9"/>
            <color indexed="81"/>
            <rFont val="MS P ゴシック"/>
            <family val="3"/>
            <charset val="128"/>
          </rPr>
          <t>押印不要です。</t>
        </r>
      </text>
    </comment>
    <comment ref="B62" authorId="0" shapeId="0">
      <text>
        <r>
          <rPr>
            <b/>
            <sz val="9"/>
            <color indexed="81"/>
            <rFont val="MS P ゴシック"/>
            <family val="3"/>
            <charset val="128"/>
          </rPr>
          <t>記名で差し支えありません。</t>
        </r>
      </text>
    </comment>
  </commentList>
</comments>
</file>

<file path=xl/comments3.xml><?xml version="1.0" encoding="utf-8"?>
<comments xmlns="http://schemas.openxmlformats.org/spreadsheetml/2006/main">
  <authors>
    <author>同前 嘉浩</author>
  </authors>
  <commentList>
    <comment ref="D7" authorId="0" shapeId="0">
      <text>
        <r>
          <rPr>
            <b/>
            <sz val="9"/>
            <color indexed="81"/>
            <rFont val="ＭＳ Ｐゴシック"/>
            <family val="3"/>
            <charset val="128"/>
          </rPr>
          <t>修正してください</t>
        </r>
      </text>
    </comment>
    <comment ref="F7" authorId="0" shapeId="0">
      <text>
        <r>
          <rPr>
            <b/>
            <sz val="9"/>
            <color indexed="81"/>
            <rFont val="ＭＳ Ｐゴシック"/>
            <family val="3"/>
            <charset val="128"/>
          </rPr>
          <t xml:space="preserve">自動で計算されます
</t>
        </r>
      </text>
    </comment>
    <comment ref="G7" authorId="0" shapeId="0">
      <text>
        <r>
          <rPr>
            <b/>
            <sz val="9"/>
            <color indexed="81"/>
            <rFont val="ＭＳ Ｐゴシック"/>
            <family val="3"/>
            <charset val="128"/>
          </rPr>
          <t>最低土被りが確保できない場合は修正してください</t>
        </r>
      </text>
    </comment>
    <comment ref="C8" authorId="0" shapeId="0">
      <text>
        <r>
          <rPr>
            <b/>
            <sz val="9"/>
            <color indexed="81"/>
            <rFont val="ＭＳ Ｐゴシック"/>
            <family val="3"/>
            <charset val="128"/>
          </rPr>
          <t>末端の桝から次の桝までの延長を入力</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同前 嘉浩</author>
  </authors>
  <commentList>
    <comment ref="D7" authorId="0" shapeId="0">
      <text>
        <r>
          <rPr>
            <b/>
            <sz val="9"/>
            <color indexed="81"/>
            <rFont val="ＭＳ Ｐゴシック"/>
            <family val="3"/>
            <charset val="128"/>
          </rPr>
          <t>修正してください</t>
        </r>
      </text>
    </comment>
    <comment ref="F7" authorId="0" shapeId="0">
      <text>
        <r>
          <rPr>
            <b/>
            <sz val="9"/>
            <color indexed="81"/>
            <rFont val="ＭＳ Ｐゴシック"/>
            <family val="3"/>
            <charset val="128"/>
          </rPr>
          <t xml:space="preserve">自動で計算されます
</t>
        </r>
      </text>
    </comment>
    <comment ref="G7" authorId="0" shapeId="0">
      <text>
        <r>
          <rPr>
            <b/>
            <sz val="9"/>
            <color indexed="81"/>
            <rFont val="ＭＳ Ｐゴシック"/>
            <family val="3"/>
            <charset val="128"/>
          </rPr>
          <t>最低土被りが確保できない場合は修正してください</t>
        </r>
      </text>
    </comment>
    <comment ref="C8" authorId="0" shapeId="0">
      <text>
        <r>
          <rPr>
            <b/>
            <sz val="9"/>
            <color indexed="81"/>
            <rFont val="ＭＳ Ｐゴシック"/>
            <family val="3"/>
            <charset val="128"/>
          </rPr>
          <t>末端の桝から次の桝までの延長を入力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<sst xmlns="http://schemas.openxmlformats.org/spreadsheetml/2006/main" count="426" uniqueCount="316">
  <si>
    <t>土地所有者</t>
    <rPh sb="0" eb="2">
      <t>トチ</t>
    </rPh>
    <rPh sb="2" eb="5">
      <t>ショユウシャ</t>
    </rPh>
    <phoneticPr fontId="2"/>
  </si>
  <si>
    <t>設置場所</t>
    <rPh sb="0" eb="2">
      <t>セッチ</t>
    </rPh>
    <rPh sb="2" eb="4">
      <t>バショ</t>
    </rPh>
    <phoneticPr fontId="2"/>
  </si>
  <si>
    <t>申請区分</t>
    <rPh sb="0" eb="2">
      <t>シンセイ</t>
    </rPh>
    <rPh sb="2" eb="4">
      <t>クブン</t>
    </rPh>
    <phoneticPr fontId="2"/>
  </si>
  <si>
    <t>排水戸数</t>
    <rPh sb="0" eb="2">
      <t>ハイスイ</t>
    </rPh>
    <rPh sb="2" eb="4">
      <t>コスウ</t>
    </rPh>
    <phoneticPr fontId="2"/>
  </si>
  <si>
    <t>着工予定</t>
    <rPh sb="0" eb="2">
      <t>チャッコウ</t>
    </rPh>
    <rPh sb="2" eb="4">
      <t>ヨテイ</t>
    </rPh>
    <phoneticPr fontId="2"/>
  </si>
  <si>
    <t>添付書類</t>
    <rPh sb="0" eb="2">
      <t>テンプ</t>
    </rPh>
    <rPh sb="2" eb="4">
      <t>ショルイ</t>
    </rPh>
    <phoneticPr fontId="2"/>
  </si>
  <si>
    <t>摘要</t>
    <rPh sb="0" eb="2">
      <t>テキヨウ</t>
    </rPh>
    <phoneticPr fontId="2"/>
  </si>
  <si>
    <t>家族人員</t>
    <rPh sb="0" eb="2">
      <t>カゾク</t>
    </rPh>
    <rPh sb="2" eb="4">
      <t>ジンイン</t>
    </rPh>
    <phoneticPr fontId="2"/>
  </si>
  <si>
    <t>完工予定</t>
    <rPh sb="0" eb="2">
      <t>カンコウ</t>
    </rPh>
    <rPh sb="2" eb="4">
      <t>ヨテイ</t>
    </rPh>
    <phoneticPr fontId="2"/>
  </si>
  <si>
    <t>大便器</t>
    <rPh sb="0" eb="3">
      <t>ダイベンキ</t>
    </rPh>
    <phoneticPr fontId="2"/>
  </si>
  <si>
    <t>小便器</t>
    <rPh sb="0" eb="3">
      <t>ショウベンキ</t>
    </rPh>
    <phoneticPr fontId="2"/>
  </si>
  <si>
    <t>氏名</t>
    <rPh sb="0" eb="2">
      <t>シメイ</t>
    </rPh>
    <phoneticPr fontId="2"/>
  </si>
  <si>
    <t>住所</t>
    <rPh sb="0" eb="2">
      <t>ジュウショ</t>
    </rPh>
    <phoneticPr fontId="2"/>
  </si>
  <si>
    <t>電話</t>
    <rPh sb="0" eb="2">
      <t>デンワ</t>
    </rPh>
    <phoneticPr fontId="2"/>
  </si>
  <si>
    <t>家屋所有者</t>
    <rPh sb="0" eb="2">
      <t>カオク</t>
    </rPh>
    <rPh sb="2" eb="5">
      <t>ショユウシャ</t>
    </rPh>
    <phoneticPr fontId="2"/>
  </si>
  <si>
    <t>用水源区分</t>
    <rPh sb="0" eb="2">
      <t>ヨウスイ</t>
    </rPh>
    <rPh sb="2" eb="3">
      <t>ゲン</t>
    </rPh>
    <rPh sb="3" eb="5">
      <t>クブン</t>
    </rPh>
    <phoneticPr fontId="2"/>
  </si>
  <si>
    <t>　備　前　市　長　様</t>
    <rPh sb="1" eb="2">
      <t>ソナエ</t>
    </rPh>
    <rPh sb="3" eb="4">
      <t>マエ</t>
    </rPh>
    <rPh sb="5" eb="6">
      <t>シ</t>
    </rPh>
    <rPh sb="7" eb="8">
      <t>チョウ</t>
    </rPh>
    <rPh sb="9" eb="10">
      <t>サマ</t>
    </rPh>
    <phoneticPr fontId="2"/>
  </si>
  <si>
    <t>ｍ</t>
    <phoneticPr fontId="2"/>
  </si>
  <si>
    <t>号</t>
    <rPh sb="0" eb="1">
      <t>ゴウ</t>
    </rPh>
    <phoneticPr fontId="2"/>
  </si>
  <si>
    <t>許可年月日</t>
    <rPh sb="0" eb="2">
      <t>キョカ</t>
    </rPh>
    <rPh sb="2" eb="5">
      <t>ネンガッピ</t>
    </rPh>
    <phoneticPr fontId="2"/>
  </si>
  <si>
    <t>凡　　　　例</t>
    <rPh sb="0" eb="1">
      <t>ボン</t>
    </rPh>
    <rPh sb="5" eb="6">
      <t>レイ</t>
    </rPh>
    <phoneticPr fontId="2"/>
  </si>
  <si>
    <t>排水管</t>
    <rPh sb="0" eb="2">
      <t>ハイスイ</t>
    </rPh>
    <rPh sb="2" eb="3">
      <t>カン</t>
    </rPh>
    <phoneticPr fontId="2"/>
  </si>
  <si>
    <t>立ち管</t>
    <rPh sb="0" eb="1">
      <t>タ</t>
    </rPh>
    <rPh sb="2" eb="3">
      <t>カン</t>
    </rPh>
    <phoneticPr fontId="2"/>
  </si>
  <si>
    <t>トラップ</t>
    <phoneticPr fontId="2"/>
  </si>
  <si>
    <t>公共ます</t>
    <rPh sb="0" eb="2">
      <t>コウキョウ</t>
    </rPh>
    <phoneticPr fontId="2"/>
  </si>
  <si>
    <t>流し類</t>
    <rPh sb="0" eb="1">
      <t>ナガ</t>
    </rPh>
    <rPh sb="2" eb="3">
      <t>ルイ</t>
    </rPh>
    <phoneticPr fontId="2"/>
  </si>
  <si>
    <t>トラップます</t>
    <phoneticPr fontId="2"/>
  </si>
  <si>
    <t>汚水ます</t>
    <rPh sb="0" eb="2">
      <t>オスイ</t>
    </rPh>
    <phoneticPr fontId="2"/>
  </si>
  <si>
    <t>浴場</t>
    <rPh sb="0" eb="1">
      <t>ヨク</t>
    </rPh>
    <rPh sb="1" eb="2">
      <t>バ</t>
    </rPh>
    <phoneticPr fontId="2"/>
  </si>
  <si>
    <t>床排水等</t>
    <rPh sb="0" eb="1">
      <t>ユカ</t>
    </rPh>
    <rPh sb="1" eb="3">
      <t>ハイスイ</t>
    </rPh>
    <rPh sb="3" eb="4">
      <t>トウ</t>
    </rPh>
    <phoneticPr fontId="2"/>
  </si>
  <si>
    <t>グリーストラップ</t>
    <phoneticPr fontId="2"/>
  </si>
  <si>
    <t>雨水ます</t>
    <rPh sb="0" eb="2">
      <t>ウスイ</t>
    </rPh>
    <phoneticPr fontId="2"/>
  </si>
  <si>
    <t>手洗、洗面器</t>
    <rPh sb="0" eb="2">
      <t>テアラ</t>
    </rPh>
    <rPh sb="3" eb="5">
      <t>センメン</t>
    </rPh>
    <rPh sb="5" eb="6">
      <t>キ</t>
    </rPh>
    <phoneticPr fontId="2"/>
  </si>
  <si>
    <t>管の交差</t>
    <rPh sb="0" eb="1">
      <t>カン</t>
    </rPh>
    <rPh sb="2" eb="4">
      <t>コウサ</t>
    </rPh>
    <phoneticPr fontId="2"/>
  </si>
  <si>
    <t>その他　備前市規格とする</t>
    <rPh sb="2" eb="3">
      <t>タ</t>
    </rPh>
    <rPh sb="4" eb="7">
      <t>ビゼンシ</t>
    </rPh>
    <rPh sb="7" eb="9">
      <t>キカク</t>
    </rPh>
    <phoneticPr fontId="2"/>
  </si>
  <si>
    <t>(敷地面積に応じ1／200・1／100・1／50の縮尺とすること。勾配を付記し詳細に)</t>
  </si>
  <si>
    <t>管　径</t>
    <rPh sb="0" eb="1">
      <t>カン</t>
    </rPh>
    <rPh sb="2" eb="3">
      <t>ケイ</t>
    </rPh>
    <phoneticPr fontId="2"/>
  </si>
  <si>
    <t>㎜</t>
    <phoneticPr fontId="2"/>
  </si>
  <si>
    <t>勾　配</t>
    <rPh sb="0" eb="1">
      <t>コウ</t>
    </rPh>
    <rPh sb="2" eb="3">
      <t>クバ</t>
    </rPh>
    <phoneticPr fontId="2"/>
  </si>
  <si>
    <t>％</t>
    <phoneticPr fontId="2"/>
  </si>
  <si>
    <t>距　離</t>
    <rPh sb="0" eb="1">
      <t>キョ</t>
    </rPh>
    <rPh sb="2" eb="3">
      <t>ハナレ</t>
    </rPh>
    <phoneticPr fontId="2"/>
  </si>
  <si>
    <t>地盤高</t>
    <rPh sb="0" eb="2">
      <t>ジバン</t>
    </rPh>
    <rPh sb="2" eb="3">
      <t>タカ</t>
    </rPh>
    <phoneticPr fontId="2"/>
  </si>
  <si>
    <t>土被り</t>
    <rPh sb="0" eb="1">
      <t>ツチ</t>
    </rPh>
    <rPh sb="1" eb="2">
      <t>カブ</t>
    </rPh>
    <phoneticPr fontId="2"/>
  </si>
  <si>
    <t>管底高</t>
    <rPh sb="0" eb="1">
      <t>カン</t>
    </rPh>
    <rPh sb="1" eb="2">
      <t>テイ</t>
    </rPh>
    <rPh sb="2" eb="3">
      <t>タカ</t>
    </rPh>
    <phoneticPr fontId="2"/>
  </si>
  <si>
    <t>備　　　考</t>
    <rPh sb="0" eb="1">
      <t>ソナエ</t>
    </rPh>
    <rPh sb="4" eb="5">
      <t>コウ</t>
    </rPh>
    <phoneticPr fontId="2"/>
  </si>
  <si>
    <t>排　水　設　備　完　工　届</t>
    <rPh sb="0" eb="1">
      <t>ハイ</t>
    </rPh>
    <rPh sb="2" eb="3">
      <t>ミズ</t>
    </rPh>
    <rPh sb="4" eb="5">
      <t>セツ</t>
    </rPh>
    <rPh sb="6" eb="7">
      <t>ソナエ</t>
    </rPh>
    <rPh sb="8" eb="9">
      <t>カン</t>
    </rPh>
    <rPh sb="10" eb="11">
      <t>コウ</t>
    </rPh>
    <rPh sb="12" eb="13">
      <t>トドケ</t>
    </rPh>
    <phoneticPr fontId="2"/>
  </si>
  <si>
    <t>　備　前　市　長　　様</t>
    <rPh sb="1" eb="2">
      <t>ソナエ</t>
    </rPh>
    <rPh sb="3" eb="4">
      <t>マエ</t>
    </rPh>
    <rPh sb="5" eb="6">
      <t>シ</t>
    </rPh>
    <rPh sb="7" eb="8">
      <t>チョウ</t>
    </rPh>
    <rPh sb="10" eb="11">
      <t>サマ</t>
    </rPh>
    <phoneticPr fontId="2"/>
  </si>
  <si>
    <t>工事区分</t>
    <rPh sb="0" eb="2">
      <t>コウジ</t>
    </rPh>
    <rPh sb="2" eb="4">
      <t>クブン</t>
    </rPh>
    <phoneticPr fontId="2"/>
  </si>
  <si>
    <t>工事許可番号第</t>
    <rPh sb="0" eb="2">
      <t>コウジ</t>
    </rPh>
    <rPh sb="2" eb="4">
      <t>キョカ</t>
    </rPh>
    <rPh sb="4" eb="6">
      <t>バンゴウ</t>
    </rPh>
    <rPh sb="6" eb="7">
      <t>ダイ</t>
    </rPh>
    <phoneticPr fontId="2"/>
  </si>
  <si>
    <t>完工年月日</t>
    <rPh sb="0" eb="2">
      <t>カンコウ</t>
    </rPh>
    <rPh sb="2" eb="5">
      <t>ネンガッピ</t>
    </rPh>
    <phoneticPr fontId="2"/>
  </si>
  <si>
    <t>下水道使用開始等届出書</t>
  </si>
  <si>
    <t>（開始・中止・廃止・変更・名変）</t>
  </si>
  <si>
    <t>　備前市長様</t>
  </si>
  <si>
    <t>年　　　月　　　日届出</t>
  </si>
  <si>
    <t>水道使用名義人</t>
  </si>
  <si>
    <t>住所</t>
  </si>
  <si>
    <t>職業</t>
  </si>
  <si>
    <t>氏名</t>
  </si>
  <si>
    <t>㊞</t>
  </si>
  <si>
    <t>電話</t>
  </si>
  <si>
    <t>上水道使用者氏名</t>
  </si>
  <si>
    <t>旧使用者氏名</t>
  </si>
  <si>
    <t>量水器番号</t>
  </si>
  <si>
    <t>開始等の年月日</t>
  </si>
  <si>
    <t>年　　月　　日　開始・中止・廃止・変更・名変</t>
  </si>
  <si>
    <t>使用水の種類</t>
  </si>
  <si>
    <t>及び世帯人員</t>
  </si>
  <si>
    <t>　※水道水以外の水を使用する場合は世帯人員をご記入ください</t>
  </si>
  <si>
    <t>使用区分</t>
  </si>
  <si>
    <t>家屋形態</t>
  </si>
  <si>
    <t>既存　　・　　新築　　・　　増改築　　・　　撤去</t>
  </si>
  <si>
    <t>上下水道使用料</t>
  </si>
  <si>
    <t>支払方法</t>
  </si>
  <si>
    <t>使用水に変更</t>
  </si>
  <si>
    <t>があった場合</t>
  </si>
  <si>
    <t>変更前</t>
  </si>
  <si>
    <t>水道水・井戸水（手動・動力）・その他（　　　　）</t>
  </si>
  <si>
    <t>変更後</t>
  </si>
  <si>
    <t>水道水以外の使用が</t>
  </si>
  <si>
    <t>あり、世帯人員に変</t>
  </si>
  <si>
    <t>更があった場合</t>
  </si>
  <si>
    <t>人</t>
  </si>
  <si>
    <t>　　　　　　　人</t>
  </si>
  <si>
    <t>中止・廃止・変更の</t>
  </si>
  <si>
    <t>場合　その理由</t>
  </si>
  <si>
    <t>※ 太枠線内にかい書でご記入いただき、該当するものを○で囲んでください。</t>
  </si>
  <si>
    <t>排水設備チェックリスト</t>
  </si>
  <si>
    <t>□　様式への記入（指定工事店、責任技術者、申請者等）</t>
  </si>
  <si>
    <t>□　基本勾配は2％となっているか（最低勾配1％）</t>
  </si>
  <si>
    <t>□　最低土被り20cm以上</t>
  </si>
  <si>
    <t>□　溜桝泥溜め15cm以上　</t>
  </si>
  <si>
    <t>□　図面は実施の竣工図となっているか</t>
  </si>
  <si>
    <t>1.   申請時</t>
  </si>
  <si>
    <t>□   台所の接続は溜桝が付いているか（クリーン桝でも可）</t>
  </si>
  <si>
    <t>□   飲食店の場合、油分離機（グリーストラップ）が設置されているか</t>
  </si>
  <si>
    <t>2.   完工時</t>
  </si>
  <si>
    <t>水道工事店</t>
    <rPh sb="0" eb="2">
      <t>スイドウ</t>
    </rPh>
    <rPh sb="2" eb="4">
      <t>コウジ</t>
    </rPh>
    <rPh sb="4" eb="5">
      <t>テン</t>
    </rPh>
    <phoneticPr fontId="2"/>
  </si>
  <si>
    <t>メーター番号</t>
    <rPh sb="4" eb="6">
      <t>バンゴウ</t>
    </rPh>
    <phoneticPr fontId="2"/>
  </si>
  <si>
    <t>項目</t>
    <rPh sb="0" eb="2">
      <t>コウモク</t>
    </rPh>
    <phoneticPr fontId="2"/>
  </si>
  <si>
    <t>情報入力欄</t>
    <rPh sb="0" eb="2">
      <t>ジョウホウ</t>
    </rPh>
    <rPh sb="2" eb="4">
      <t>ニュウリョク</t>
    </rPh>
    <rPh sb="4" eb="5">
      <t>ラン</t>
    </rPh>
    <phoneticPr fontId="2"/>
  </si>
  <si>
    <t>水道井戸併用</t>
    <phoneticPr fontId="2"/>
  </si>
  <si>
    <t>水道使用
名義人</t>
    <phoneticPr fontId="2"/>
  </si>
  <si>
    <t>使用料支払方法</t>
    <phoneticPr fontId="2"/>
  </si>
  <si>
    <t>水道水以外の使用があり、世帯人員に変更があった場合</t>
    <rPh sb="17" eb="19">
      <t>ヘンコウ</t>
    </rPh>
    <rPh sb="23" eb="25">
      <t>バアイ</t>
    </rPh>
    <phoneticPr fontId="2"/>
  </si>
  <si>
    <t>中止・廃止・変更の場合、その理由</t>
    <rPh sb="9" eb="11">
      <t>バアイ</t>
    </rPh>
    <rPh sb="14" eb="16">
      <t>リユウ</t>
    </rPh>
    <phoneticPr fontId="2"/>
  </si>
  <si>
    <t>（　開始　・　中止　・　廃止　・　変更　・　名変　）</t>
    <phoneticPr fontId="2"/>
  </si>
  <si>
    <t>旧使用者氏名
（名義変更時）</t>
    <rPh sb="8" eb="10">
      <t>メイギ</t>
    </rPh>
    <rPh sb="10" eb="12">
      <t>ヘンコウ</t>
    </rPh>
    <rPh sb="12" eb="13">
      <t>ジ</t>
    </rPh>
    <phoneticPr fontId="2"/>
  </si>
  <si>
    <r>
      <t>様式第</t>
    </r>
    <r>
      <rPr>
        <sz val="12"/>
        <rFont val="Century"/>
        <family val="1"/>
      </rPr>
      <t>10</t>
    </r>
    <r>
      <rPr>
        <sz val="12"/>
        <rFont val="ＭＳ 明朝"/>
        <family val="1"/>
        <charset val="128"/>
      </rPr>
      <t>号</t>
    </r>
    <r>
      <rPr>
        <sz val="12"/>
        <rFont val="Century"/>
        <family val="1"/>
      </rPr>
      <t>(</t>
    </r>
    <r>
      <rPr>
        <sz val="12"/>
        <rFont val="ＭＳ 明朝"/>
        <family val="1"/>
        <charset val="128"/>
      </rPr>
      <t>第</t>
    </r>
    <r>
      <rPr>
        <sz val="12"/>
        <rFont val="Century"/>
        <family val="1"/>
      </rPr>
      <t>11</t>
    </r>
    <r>
      <rPr>
        <sz val="12"/>
        <rFont val="ＭＳ 明朝"/>
        <family val="1"/>
        <charset val="128"/>
      </rPr>
      <t>条関係</t>
    </r>
    <r>
      <rPr>
        <sz val="12"/>
        <rFont val="Century"/>
        <family val="1"/>
      </rPr>
      <t>)</t>
    </r>
  </si>
  <si>
    <r>
      <t>(</t>
    </r>
    <r>
      <rPr>
        <sz val="12"/>
        <rFont val="ＭＳ 明朝"/>
        <family val="1"/>
        <charset val="128"/>
      </rPr>
      <t>使用料支払者</t>
    </r>
    <r>
      <rPr>
        <sz val="12"/>
        <rFont val="Century"/>
        <family val="1"/>
      </rPr>
      <t>)</t>
    </r>
  </si>
  <si>
    <r>
      <t>(</t>
    </r>
    <r>
      <rPr>
        <sz val="12"/>
        <rFont val="ＭＳ 明朝"/>
        <family val="1"/>
        <charset val="128"/>
      </rPr>
      <t>名変のみ</t>
    </r>
    <r>
      <rPr>
        <sz val="12"/>
        <rFont val="Century"/>
        <family val="1"/>
      </rPr>
      <t>)</t>
    </r>
  </si>
  <si>
    <r>
      <t>設置</t>
    </r>
    <r>
      <rPr>
        <sz val="12"/>
        <rFont val="Century"/>
        <family val="1"/>
      </rPr>
      <t>(</t>
    </r>
    <r>
      <rPr>
        <sz val="12"/>
        <rFont val="ＭＳ 明朝"/>
        <family val="1"/>
        <charset val="128"/>
      </rPr>
      <t>排除</t>
    </r>
    <r>
      <rPr>
        <sz val="12"/>
        <rFont val="Century"/>
        <family val="1"/>
      </rPr>
      <t>)</t>
    </r>
    <r>
      <rPr>
        <sz val="12"/>
        <rFont val="ＭＳ 明朝"/>
        <family val="1"/>
        <charset val="128"/>
      </rPr>
      <t>場所</t>
    </r>
  </si>
  <si>
    <r>
      <t>水道水・井戸水</t>
    </r>
    <r>
      <rPr>
        <sz val="12"/>
        <rFont val="Century"/>
        <family val="1"/>
      </rPr>
      <t>(</t>
    </r>
    <r>
      <rPr>
        <sz val="12"/>
        <rFont val="ＭＳ 明朝"/>
        <family val="1"/>
        <charset val="128"/>
      </rPr>
      <t>手動・動力</t>
    </r>
    <r>
      <rPr>
        <sz val="12"/>
        <rFont val="Century"/>
        <family val="1"/>
      </rPr>
      <t>)</t>
    </r>
    <r>
      <rPr>
        <sz val="12"/>
        <rFont val="ＭＳ 明朝"/>
        <family val="1"/>
        <charset val="128"/>
      </rPr>
      <t>・その他</t>
    </r>
    <r>
      <rPr>
        <sz val="12"/>
        <rFont val="Century"/>
        <family val="1"/>
      </rPr>
      <t>(</t>
    </r>
    <r>
      <rPr>
        <sz val="12"/>
        <rFont val="ＭＳ 明朝"/>
        <family val="1"/>
        <charset val="128"/>
      </rPr>
      <t>　　　　　　　　　　　</t>
    </r>
    <r>
      <rPr>
        <sz val="12"/>
        <rFont val="Century"/>
        <family val="1"/>
      </rPr>
      <t>)</t>
    </r>
  </si>
  <si>
    <r>
      <t>世帯人員</t>
    </r>
    <r>
      <rPr>
        <u/>
        <sz val="12"/>
        <rFont val="ＭＳ 明朝"/>
        <family val="1"/>
        <charset val="128"/>
      </rPr>
      <t>　　　　　　人</t>
    </r>
    <r>
      <rPr>
        <sz val="12"/>
        <rFont val="ＭＳ 明朝"/>
        <family val="1"/>
        <charset val="128"/>
      </rPr>
      <t>　</t>
    </r>
  </si>
  <si>
    <r>
      <t>一般用・会社工場用・その他</t>
    </r>
    <r>
      <rPr>
        <sz val="12"/>
        <rFont val="Century"/>
        <family val="1"/>
      </rPr>
      <t>(</t>
    </r>
    <r>
      <rPr>
        <sz val="12"/>
        <rFont val="ＭＳ 明朝"/>
        <family val="1"/>
        <charset val="128"/>
      </rPr>
      <t>　　　　　　　　　　　　　　　</t>
    </r>
    <r>
      <rPr>
        <sz val="12"/>
        <rFont val="Century"/>
        <family val="1"/>
      </rPr>
      <t>)</t>
    </r>
  </si>
  <si>
    <r>
      <t>口座振替</t>
    </r>
    <r>
      <rPr>
        <sz val="12"/>
        <rFont val="Century"/>
        <family val="1"/>
      </rPr>
      <t>(</t>
    </r>
    <r>
      <rPr>
        <sz val="12"/>
        <rFont val="ＭＳ 明朝"/>
        <family val="1"/>
        <charset val="128"/>
      </rPr>
      <t>金融機関　　　　　　　　　　　　　</t>
    </r>
    <r>
      <rPr>
        <sz val="12"/>
        <rFont val="Century"/>
        <family val="1"/>
      </rPr>
      <t>)</t>
    </r>
    <r>
      <rPr>
        <sz val="12"/>
        <rFont val="ＭＳ 明朝"/>
        <family val="1"/>
        <charset val="128"/>
      </rPr>
      <t>・集金・直納</t>
    </r>
  </si>
  <si>
    <r>
      <t>改築・移転・長期出張等・その他</t>
    </r>
    <r>
      <rPr>
        <sz val="12"/>
        <rFont val="Century"/>
        <family val="1"/>
      </rPr>
      <t>(</t>
    </r>
    <r>
      <rPr>
        <sz val="12"/>
        <rFont val="ＭＳ 明朝"/>
        <family val="1"/>
        <charset val="128"/>
      </rPr>
      <t>　　　　　　　　　　　　　　</t>
    </r>
    <r>
      <rPr>
        <sz val="12"/>
        <rFont val="Century"/>
        <family val="1"/>
      </rPr>
      <t>)</t>
    </r>
  </si>
  <si>
    <t>量水器
番号</t>
    <phoneticPr fontId="2"/>
  </si>
  <si>
    <t>使用水に変更があった場合</t>
    <rPh sb="10" eb="12">
      <t>バアイ</t>
    </rPh>
    <phoneticPr fontId="2"/>
  </si>
  <si>
    <t>備前</t>
    <rPh sb="0" eb="2">
      <t>ビゼン</t>
    </rPh>
    <phoneticPr fontId="2"/>
  </si>
  <si>
    <t>日生</t>
    <rPh sb="0" eb="2">
      <t>ヒナセ</t>
    </rPh>
    <phoneticPr fontId="2"/>
  </si>
  <si>
    <t>吉永</t>
    <rPh sb="0" eb="2">
      <t>ヨシナガ</t>
    </rPh>
    <phoneticPr fontId="2"/>
  </si>
  <si>
    <t>新庄</t>
    <rPh sb="0" eb="2">
      <t>シンジョウ</t>
    </rPh>
    <phoneticPr fontId="2"/>
  </si>
  <si>
    <t>大股</t>
    <rPh sb="0" eb="2">
      <t>オオマタ</t>
    </rPh>
    <phoneticPr fontId="2"/>
  </si>
  <si>
    <t>備前市下水道条例施行規則第4条第1項</t>
    <phoneticPr fontId="2"/>
  </si>
  <si>
    <t>様式第1号（第4条関係）</t>
    <phoneticPr fontId="2"/>
  </si>
  <si>
    <t>※必須</t>
    <rPh sb="1" eb="3">
      <t>ヒッス</t>
    </rPh>
    <phoneticPr fontId="2"/>
  </si>
  <si>
    <t>要否</t>
    <rPh sb="0" eb="2">
      <t>ヨウヒ</t>
    </rPh>
    <phoneticPr fontId="2"/>
  </si>
  <si>
    <t>□   雨水、給湯器ドレン等の流入がないか（屋外手洗は完全な屋根が必要）</t>
    <rPh sb="22" eb="24">
      <t>オクガイ</t>
    </rPh>
    <rPh sb="33" eb="35">
      <t>ヒツヨウ</t>
    </rPh>
    <phoneticPr fontId="2"/>
  </si>
  <si>
    <t>排 水 設 備 高 さ チ ェ ッ ク シ ー ト</t>
    <rPh sb="0" eb="1">
      <t>ハイ</t>
    </rPh>
    <rPh sb="2" eb="3">
      <t>ミズ</t>
    </rPh>
    <rPh sb="4" eb="5">
      <t>セツ</t>
    </rPh>
    <rPh sb="6" eb="7">
      <t>ソナエ</t>
    </rPh>
    <rPh sb="8" eb="9">
      <t>タカ</t>
    </rPh>
    <phoneticPr fontId="17"/>
  </si>
  <si>
    <t>管径</t>
    <rPh sb="0" eb="1">
      <t>カン</t>
    </rPh>
    <rPh sb="1" eb="2">
      <t>ケイ</t>
    </rPh>
    <phoneticPr fontId="17"/>
  </si>
  <si>
    <t>管底からの高さ</t>
    <rPh sb="0" eb="1">
      <t>カン</t>
    </rPh>
    <rPh sb="1" eb="2">
      <t>ソコ</t>
    </rPh>
    <rPh sb="5" eb="6">
      <t>タカ</t>
    </rPh>
    <phoneticPr fontId="17"/>
  </si>
  <si>
    <t>No.</t>
    <phoneticPr fontId="17"/>
  </si>
  <si>
    <t>GL</t>
    <phoneticPr fontId="17"/>
  </si>
  <si>
    <t>管底高</t>
    <rPh sb="0" eb="1">
      <t>カン</t>
    </rPh>
    <rPh sb="1" eb="2">
      <t>テイ</t>
    </rPh>
    <rPh sb="2" eb="3">
      <t>タカ</t>
    </rPh>
    <phoneticPr fontId="17"/>
  </si>
  <si>
    <t>ます落差
(cm)</t>
    <rPh sb="2" eb="4">
      <t>ラクサ</t>
    </rPh>
    <phoneticPr fontId="17"/>
  </si>
  <si>
    <t>勾配
（2％以上）</t>
    <rPh sb="0" eb="2">
      <t>コウバイ</t>
    </rPh>
    <rPh sb="6" eb="8">
      <t>イジョウ</t>
    </rPh>
    <phoneticPr fontId="17"/>
  </si>
  <si>
    <t>排水設備工事店</t>
    <rPh sb="0" eb="2">
      <t>ハイスイ</t>
    </rPh>
    <rPh sb="2" eb="4">
      <t>セツビ</t>
    </rPh>
    <rPh sb="4" eb="5">
      <t>コウ</t>
    </rPh>
    <rPh sb="5" eb="6">
      <t>コト</t>
    </rPh>
    <rPh sb="6" eb="7">
      <t>テン</t>
    </rPh>
    <phoneticPr fontId="2"/>
  </si>
  <si>
    <t>□　様式の添付（承認申請書、位置図、平面図、縦断図）</t>
    <rPh sb="14" eb="16">
      <t>イチ</t>
    </rPh>
    <rPh sb="16" eb="17">
      <t>ズ</t>
    </rPh>
    <phoneticPr fontId="2"/>
  </si>
  <si>
    <t>□　区間延長が管径の120倍以下</t>
    <rPh sb="7" eb="8">
      <t>カン</t>
    </rPh>
    <phoneticPr fontId="2"/>
  </si>
  <si>
    <t>様式第3号（第5条関係）</t>
    <phoneticPr fontId="2"/>
  </si>
  <si>
    <t>様式第5号（第8条関係）</t>
    <phoneticPr fontId="2"/>
  </si>
  <si>
    <t>施　設　使　用　開　始　等　届　出　書</t>
    <rPh sb="0" eb="1">
      <t>シ</t>
    </rPh>
    <rPh sb="2" eb="3">
      <t>セツ</t>
    </rPh>
    <rPh sb="4" eb="5">
      <t>ツカ</t>
    </rPh>
    <rPh sb="6" eb="7">
      <t>ヨウ</t>
    </rPh>
    <rPh sb="8" eb="9">
      <t>カイ</t>
    </rPh>
    <rPh sb="10" eb="11">
      <t>ハジメ</t>
    </rPh>
    <rPh sb="12" eb="13">
      <t>トウ</t>
    </rPh>
    <rPh sb="14" eb="15">
      <t>トドケ</t>
    </rPh>
    <rPh sb="16" eb="17">
      <t>デ</t>
    </rPh>
    <rPh sb="18" eb="19">
      <t>ショ</t>
    </rPh>
    <phoneticPr fontId="2"/>
  </si>
  <si>
    <t>漁 業 集 落 排 水 施 設 使 用 開 始 等 届 出 書</t>
    <rPh sb="0" eb="1">
      <t>リョウ</t>
    </rPh>
    <rPh sb="2" eb="3">
      <t>ギョウ</t>
    </rPh>
    <rPh sb="4" eb="5">
      <t>シュウ</t>
    </rPh>
    <rPh sb="6" eb="7">
      <t>オチ</t>
    </rPh>
    <rPh sb="8" eb="9">
      <t>ハイ</t>
    </rPh>
    <rPh sb="10" eb="11">
      <t>ミズ</t>
    </rPh>
    <rPh sb="12" eb="13">
      <t>シ</t>
    </rPh>
    <rPh sb="14" eb="15">
      <t>セツ</t>
    </rPh>
    <rPh sb="16" eb="17">
      <t>ツカ</t>
    </rPh>
    <rPh sb="18" eb="19">
      <t>ヨウ</t>
    </rPh>
    <rPh sb="20" eb="21">
      <t>カイ</t>
    </rPh>
    <rPh sb="22" eb="23">
      <t>ハジメ</t>
    </rPh>
    <rPh sb="24" eb="25">
      <t>トウ</t>
    </rPh>
    <rPh sb="26" eb="27">
      <t>トドケ</t>
    </rPh>
    <rPh sb="28" eb="29">
      <t>デ</t>
    </rPh>
    <rPh sb="30" eb="31">
      <t>ショ</t>
    </rPh>
    <phoneticPr fontId="2"/>
  </si>
  <si>
    <t>責任技術者</t>
    <phoneticPr fontId="2"/>
  </si>
  <si>
    <t>□　様式の添付（完工届、使用開始等届出書、平面図、縦断図）</t>
    <rPh sb="21" eb="24">
      <t>ヘイメンズ</t>
    </rPh>
    <rPh sb="25" eb="27">
      <t>ジュウダン</t>
    </rPh>
    <rPh sb="27" eb="28">
      <t>ズ</t>
    </rPh>
    <phoneticPr fontId="2"/>
  </si>
  <si>
    <t>排水設備設置等承認申請書</t>
    <rPh sb="4" eb="6">
      <t>セッチ</t>
    </rPh>
    <rPh sb="6" eb="7">
      <t>トウ</t>
    </rPh>
    <phoneticPr fontId="2"/>
  </si>
  <si>
    <t>新設（汲取り便所の改造）</t>
    <rPh sb="0" eb="2">
      <t>シンセツ</t>
    </rPh>
    <rPh sb="3" eb="5">
      <t>クミト</t>
    </rPh>
    <rPh sb="6" eb="8">
      <t>ベンジョ</t>
    </rPh>
    <rPh sb="9" eb="11">
      <t>カイゾウ</t>
    </rPh>
    <phoneticPr fontId="2"/>
  </si>
  <si>
    <t>新設（浄化槽の切替）</t>
    <rPh sb="0" eb="2">
      <t>シンセツ</t>
    </rPh>
    <rPh sb="3" eb="6">
      <t>ジョウカソウ</t>
    </rPh>
    <rPh sb="7" eb="8">
      <t>キ</t>
    </rPh>
    <rPh sb="8" eb="9">
      <t>カ</t>
    </rPh>
    <phoneticPr fontId="2"/>
  </si>
  <si>
    <t>新設（便所含む）</t>
    <rPh sb="0" eb="2">
      <t>シンセツ</t>
    </rPh>
    <rPh sb="3" eb="5">
      <t>ベンジョ</t>
    </rPh>
    <rPh sb="5" eb="6">
      <t>フク</t>
    </rPh>
    <phoneticPr fontId="2"/>
  </si>
  <si>
    <t>改築（便所なし）</t>
    <rPh sb="3" eb="5">
      <t>ベンジョ</t>
    </rPh>
    <phoneticPr fontId="2"/>
  </si>
  <si>
    <t>改築（便所含む）</t>
    <rPh sb="3" eb="5">
      <t>ベンジョ</t>
    </rPh>
    <rPh sb="5" eb="6">
      <t>フク</t>
    </rPh>
    <phoneticPr fontId="18"/>
  </si>
  <si>
    <t>改築（便所のみ）</t>
    <rPh sb="3" eb="5">
      <t>ベンジョ</t>
    </rPh>
    <phoneticPr fontId="2"/>
  </si>
  <si>
    <t>増設（便所なし）</t>
    <rPh sb="3" eb="5">
      <t>ベンジョ</t>
    </rPh>
    <phoneticPr fontId="2"/>
  </si>
  <si>
    <t>増設（便所含む）</t>
    <rPh sb="3" eb="5">
      <t>ベンジョ</t>
    </rPh>
    <rPh sb="5" eb="6">
      <t>フク</t>
    </rPh>
    <phoneticPr fontId="18"/>
  </si>
  <si>
    <t>増設（便所のみ）</t>
    <rPh sb="3" eb="5">
      <t>ベンジョ</t>
    </rPh>
    <phoneticPr fontId="2"/>
  </si>
  <si>
    <t>撤去（便所なし）</t>
    <rPh sb="0" eb="2">
      <t>テッキョ</t>
    </rPh>
    <rPh sb="3" eb="5">
      <t>ベンジョ</t>
    </rPh>
    <phoneticPr fontId="2"/>
  </si>
  <si>
    <t>撤去（便所含む）</t>
    <rPh sb="3" eb="5">
      <t>ベンジョ</t>
    </rPh>
    <rPh sb="5" eb="6">
      <t>フク</t>
    </rPh>
    <phoneticPr fontId="18"/>
  </si>
  <si>
    <t>撤去（便所のみ）</t>
    <rPh sb="3" eb="5">
      <t>ベンジョ</t>
    </rPh>
    <phoneticPr fontId="2"/>
  </si>
  <si>
    <t>位置図 ・ 平面図 ・ 縦断面図　（　構造図 ・ 同意書　）</t>
    <rPh sb="0" eb="2">
      <t>イチ</t>
    </rPh>
    <rPh sb="2" eb="3">
      <t>ズ</t>
    </rPh>
    <rPh sb="6" eb="9">
      <t>ヘイメンズ</t>
    </rPh>
    <rPh sb="12" eb="16">
      <t>ジュウダンメンズ</t>
    </rPh>
    <rPh sb="19" eb="22">
      <t>コウゾウズ</t>
    </rPh>
    <rPh sb="25" eb="27">
      <t>ドウイ</t>
    </rPh>
    <rPh sb="27" eb="28">
      <t>ショ</t>
    </rPh>
    <phoneticPr fontId="2"/>
  </si>
  <si>
    <t>□　負担金の納付は承諾（説明）しているか</t>
    <rPh sb="2" eb="5">
      <t>フタンキン</t>
    </rPh>
    <rPh sb="6" eb="8">
      <t>ノウフ</t>
    </rPh>
    <rPh sb="9" eb="11">
      <t>ショウダク</t>
    </rPh>
    <rPh sb="12" eb="14">
      <t>セツメイ</t>
    </rPh>
    <phoneticPr fontId="2"/>
  </si>
  <si>
    <t>起点から勾配で高さを計算</t>
    <rPh sb="0" eb="2">
      <t>キテン</t>
    </rPh>
    <rPh sb="4" eb="6">
      <t>コウバイ</t>
    </rPh>
    <rPh sb="7" eb="8">
      <t>タカ</t>
    </rPh>
    <rPh sb="10" eb="12">
      <t>ケイサン</t>
    </rPh>
    <phoneticPr fontId="17"/>
  </si>
  <si>
    <t>末端の土被りから高さを計算</t>
    <rPh sb="0" eb="2">
      <t>マッタン</t>
    </rPh>
    <rPh sb="3" eb="4">
      <t>ツチ</t>
    </rPh>
    <rPh sb="4" eb="5">
      <t>カブ</t>
    </rPh>
    <rPh sb="8" eb="9">
      <t>タカ</t>
    </rPh>
    <rPh sb="11" eb="13">
      <t>ケイサン</t>
    </rPh>
    <phoneticPr fontId="17"/>
  </si>
  <si>
    <r>
      <t xml:space="preserve">区間延長
</t>
    </r>
    <r>
      <rPr>
        <sz val="6"/>
        <color indexed="9"/>
        <rFont val="メイリオ"/>
        <family val="3"/>
        <charset val="128"/>
      </rPr>
      <t>(管径120倍まで)</t>
    </r>
    <rPh sb="0" eb="2">
      <t>クカン</t>
    </rPh>
    <rPh sb="2" eb="4">
      <t>エンチョウ</t>
    </rPh>
    <rPh sb="6" eb="7">
      <t>カン</t>
    </rPh>
    <rPh sb="7" eb="8">
      <t>ケイ</t>
    </rPh>
    <rPh sb="11" eb="12">
      <t>バイ</t>
    </rPh>
    <phoneticPr fontId="17"/>
  </si>
  <si>
    <t>土被り
20cm以上</t>
    <rPh sb="0" eb="1">
      <t>ツチ</t>
    </rPh>
    <rPh sb="1" eb="2">
      <t>カブ</t>
    </rPh>
    <rPh sb="8" eb="10">
      <t>イジョウ</t>
    </rPh>
    <phoneticPr fontId="17"/>
  </si>
  <si>
    <t>ます落差
cm</t>
    <rPh sb="2" eb="4">
      <t>ラクサ</t>
    </rPh>
    <phoneticPr fontId="17"/>
  </si>
  <si>
    <t>勾配
2％以上</t>
    <rPh sb="0" eb="2">
      <t>コウバイ</t>
    </rPh>
    <rPh sb="5" eb="7">
      <t>イジョウ</t>
    </rPh>
    <phoneticPr fontId="17"/>
  </si>
  <si>
    <r>
      <t xml:space="preserve">区間延長
</t>
    </r>
    <r>
      <rPr>
        <sz val="8"/>
        <color indexed="9"/>
        <rFont val="メイリオ"/>
        <family val="3"/>
        <charset val="128"/>
      </rPr>
      <t>管径120倍まで</t>
    </r>
    <rPh sb="0" eb="2">
      <t>クカン</t>
    </rPh>
    <rPh sb="2" eb="4">
      <t>エンチョウ</t>
    </rPh>
    <rPh sb="5" eb="6">
      <t>カン</t>
    </rPh>
    <rPh sb="6" eb="7">
      <t>ケイ</t>
    </rPh>
    <rPh sb="10" eb="11">
      <t>バイ</t>
    </rPh>
    <phoneticPr fontId="17"/>
  </si>
  <si>
    <t>※区間延長、GL、勾配、管底高（No.0）、ます落差を入力</t>
    <rPh sb="1" eb="3">
      <t>クカン</t>
    </rPh>
    <rPh sb="3" eb="5">
      <t>エンチョウ</t>
    </rPh>
    <rPh sb="9" eb="11">
      <t>コウバイ</t>
    </rPh>
    <rPh sb="12" eb="13">
      <t>カン</t>
    </rPh>
    <rPh sb="13" eb="14">
      <t>テイ</t>
    </rPh>
    <rPh sb="14" eb="15">
      <t>タカ</t>
    </rPh>
    <rPh sb="24" eb="26">
      <t>ラクサ</t>
    </rPh>
    <rPh sb="27" eb="29">
      <t>ニュウリョク</t>
    </rPh>
    <phoneticPr fontId="2"/>
  </si>
  <si>
    <t>1（末端No. ）</t>
    <rPh sb="2" eb="4">
      <t>マッタン</t>
    </rPh>
    <phoneticPr fontId="2"/>
  </si>
  <si>
    <t>※No、区間延長、GL、勾配、末端土被り、ます落差を入力</t>
    <phoneticPr fontId="2"/>
  </si>
  <si>
    <t>No</t>
    <phoneticPr fontId="17"/>
  </si>
  <si>
    <t>水道</t>
  </si>
  <si>
    <t>一般家庭</t>
  </si>
  <si>
    <t>　申請者　　　住所</t>
    <rPh sb="1" eb="4">
      <t>シンセイシャ</t>
    </rPh>
    <rPh sb="7" eb="9">
      <t>ジュウショ</t>
    </rPh>
    <phoneticPr fontId="2"/>
  </si>
  <si>
    <t>　　　　　　　氏名</t>
    <rPh sb="7" eb="9">
      <t>シメイ</t>
    </rPh>
    <phoneticPr fontId="2"/>
  </si>
  <si>
    <t>　　　　　　　電話</t>
    <rPh sb="7" eb="9">
      <t>デンワ</t>
    </rPh>
    <phoneticPr fontId="2"/>
  </si>
  <si>
    <r>
      <t>　設置地区　</t>
    </r>
    <r>
      <rPr>
        <sz val="12"/>
        <color indexed="10"/>
        <rFont val="ＭＳ Ｐゴシック"/>
        <family val="3"/>
        <charset val="128"/>
      </rPr>
      <t>※要選択</t>
    </r>
    <rPh sb="1" eb="3">
      <t>セッチ</t>
    </rPh>
    <rPh sb="3" eb="5">
      <t>チク</t>
    </rPh>
    <rPh sb="7" eb="8">
      <t>ヨウ</t>
    </rPh>
    <rPh sb="8" eb="10">
      <t>センタク</t>
    </rPh>
    <phoneticPr fontId="2"/>
  </si>
  <si>
    <t>　設置場所住所</t>
    <rPh sb="1" eb="3">
      <t>セッチ</t>
    </rPh>
    <rPh sb="3" eb="5">
      <t>バショ</t>
    </rPh>
    <rPh sb="5" eb="7">
      <t>ジュウショ</t>
    </rPh>
    <phoneticPr fontId="2"/>
  </si>
  <si>
    <t>　給水工事者(指定店)</t>
    <rPh sb="7" eb="9">
      <t>シテイ</t>
    </rPh>
    <rPh sb="9" eb="10">
      <t>テン</t>
    </rPh>
    <phoneticPr fontId="2"/>
  </si>
  <si>
    <t>　水道メーター番号</t>
    <rPh sb="1" eb="3">
      <t>スイドウ</t>
    </rPh>
    <rPh sb="7" eb="9">
      <t>バンゴウ</t>
    </rPh>
    <phoneticPr fontId="2"/>
  </si>
  <si>
    <t>　申請区分</t>
    <rPh sb="1" eb="3">
      <t>シンセイ</t>
    </rPh>
    <rPh sb="3" eb="5">
      <t>クブン</t>
    </rPh>
    <phoneticPr fontId="2"/>
  </si>
  <si>
    <t>　水源</t>
    <rPh sb="1" eb="3">
      <t>スイゲン</t>
    </rPh>
    <phoneticPr fontId="2"/>
  </si>
  <si>
    <t>　使用目的</t>
    <rPh sb="1" eb="3">
      <t>シヨウ</t>
    </rPh>
    <rPh sb="3" eb="5">
      <t>モクテキ</t>
    </rPh>
    <phoneticPr fontId="2"/>
  </si>
  <si>
    <t>　排水戸数（戸）</t>
    <rPh sb="1" eb="3">
      <t>ハイスイ</t>
    </rPh>
    <rPh sb="3" eb="5">
      <t>コスウ</t>
    </rPh>
    <rPh sb="6" eb="7">
      <t>コ</t>
    </rPh>
    <phoneticPr fontId="2"/>
  </si>
  <si>
    <t>　家族人員（人）</t>
    <rPh sb="1" eb="3">
      <t>カゾク</t>
    </rPh>
    <rPh sb="3" eb="5">
      <t>ジンイン</t>
    </rPh>
    <rPh sb="6" eb="7">
      <t>ニン</t>
    </rPh>
    <phoneticPr fontId="2"/>
  </si>
  <si>
    <t>　着手予定</t>
    <rPh sb="1" eb="3">
      <t>チャクシュ</t>
    </rPh>
    <rPh sb="3" eb="5">
      <t>ヨテイ</t>
    </rPh>
    <phoneticPr fontId="2"/>
  </si>
  <si>
    <t>　完工予定</t>
    <rPh sb="1" eb="3">
      <t>カンコウ</t>
    </rPh>
    <rPh sb="3" eb="5">
      <t>ヨテイ</t>
    </rPh>
    <phoneticPr fontId="2"/>
  </si>
  <si>
    <t>　※週末までに受け付けたものを翌週末に許可します。</t>
    <rPh sb="2" eb="3">
      <t>シュウ</t>
    </rPh>
    <rPh sb="3" eb="4">
      <t>マツ</t>
    </rPh>
    <rPh sb="7" eb="8">
      <t>ウ</t>
    </rPh>
    <rPh sb="9" eb="10">
      <t>ツ</t>
    </rPh>
    <rPh sb="15" eb="17">
      <t>ヨクシュウ</t>
    </rPh>
    <rPh sb="17" eb="18">
      <t>マツ</t>
    </rPh>
    <rPh sb="19" eb="21">
      <t>キョカ</t>
    </rPh>
    <phoneticPr fontId="2"/>
  </si>
  <si>
    <t>　（不備があれば修正後が申請日となります）</t>
    <phoneticPr fontId="2"/>
  </si>
  <si>
    <t>　 申請日</t>
    <rPh sb="2" eb="4">
      <t>シンセイ</t>
    </rPh>
    <rPh sb="4" eb="5">
      <t>ヒ</t>
    </rPh>
    <phoneticPr fontId="2"/>
  </si>
  <si>
    <t>様式第1号（第4条関係）</t>
  </si>
  <si>
    <t>備前市下水道条例施行規則第4条第1項</t>
  </si>
  <si>
    <t>使用用途</t>
    <rPh sb="0" eb="4">
      <t>シヨウヨウト</t>
    </rPh>
    <phoneticPr fontId="2"/>
  </si>
  <si>
    <t>代表者</t>
    <rPh sb="0" eb="3">
      <t>ダイヒョウシャ</t>
    </rPh>
    <phoneticPr fontId="2"/>
  </si>
  <si>
    <t>申請者</t>
    <rPh sb="0" eb="1">
      <t>サル</t>
    </rPh>
    <rPh sb="1" eb="2">
      <t>ショウ</t>
    </rPh>
    <rPh sb="2" eb="3">
      <t>シャ</t>
    </rPh>
    <phoneticPr fontId="2"/>
  </si>
  <si>
    <t>連絡先</t>
    <rPh sb="0" eb="3">
      <t>レンラクサキ</t>
    </rPh>
    <phoneticPr fontId="2"/>
  </si>
  <si>
    <t>氏名
(自署)</t>
    <rPh sb="0" eb="2">
      <t>シメイ</t>
    </rPh>
    <rPh sb="4" eb="6">
      <t>ジショ</t>
    </rPh>
    <phoneticPr fontId="2"/>
  </si>
  <si>
    <t>備前市長　様</t>
    <rPh sb="0" eb="4">
      <t>ビゼンシチョウ</t>
    </rPh>
    <rPh sb="5" eb="6">
      <t>サマ</t>
    </rPh>
    <phoneticPr fontId="2"/>
  </si>
  <si>
    <t>水道使用者</t>
    <rPh sb="0" eb="2">
      <t>スイドウ</t>
    </rPh>
    <rPh sb="2" eb="4">
      <t>シヨウ</t>
    </rPh>
    <phoneticPr fontId="2"/>
  </si>
  <si>
    <t>利害関係者同意書</t>
    <rPh sb="0" eb="2">
      <t>リガイ</t>
    </rPh>
    <rPh sb="2" eb="4">
      <t>カンケイ</t>
    </rPh>
    <rPh sb="4" eb="5">
      <t>シャ</t>
    </rPh>
    <rPh sb="5" eb="8">
      <t>ドウイショ</t>
    </rPh>
    <phoneticPr fontId="2"/>
  </si>
  <si>
    <t>設置場所</t>
    <rPh sb="0" eb="4">
      <t>セッチバショ</t>
    </rPh>
    <phoneticPr fontId="2"/>
  </si>
  <si>
    <t>※</t>
    <phoneticPr fontId="2"/>
  </si>
  <si>
    <t>週末までに受け付けたものを翌週末に許可します。（不備があれば修正後の翌週）</t>
    <phoneticPr fontId="2"/>
  </si>
  <si>
    <t>　次の場所に設置される排水設備について、関係する私有地又は建物を経由して排水設備が設置及び占用されることを承諾します。水道使用者は、下水道使用料を支払いすることを承諾します。</t>
    <rPh sb="1" eb="2">
      <t>ツギ</t>
    </rPh>
    <rPh sb="3" eb="5">
      <t>バショ</t>
    </rPh>
    <rPh sb="6" eb="8">
      <t>セッチ</t>
    </rPh>
    <rPh sb="11" eb="13">
      <t>ハイスイ</t>
    </rPh>
    <rPh sb="13" eb="15">
      <t>セツビ</t>
    </rPh>
    <rPh sb="20" eb="22">
      <t>カンケイ</t>
    </rPh>
    <rPh sb="24" eb="27">
      <t>ワタクシユウチ</t>
    </rPh>
    <rPh sb="27" eb="28">
      <t>マタ</t>
    </rPh>
    <rPh sb="29" eb="31">
      <t>タテモノ</t>
    </rPh>
    <rPh sb="32" eb="34">
      <t>ケイユ</t>
    </rPh>
    <rPh sb="36" eb="38">
      <t>ハイスイ</t>
    </rPh>
    <rPh sb="38" eb="40">
      <t>セツビ</t>
    </rPh>
    <rPh sb="41" eb="43">
      <t>セッチ</t>
    </rPh>
    <rPh sb="43" eb="44">
      <t>オヨ</t>
    </rPh>
    <rPh sb="45" eb="47">
      <t>センヨウ</t>
    </rPh>
    <rPh sb="53" eb="55">
      <t>ショウダク</t>
    </rPh>
    <rPh sb="59" eb="61">
      <t>スイドウ</t>
    </rPh>
    <rPh sb="61" eb="64">
      <t>シヨウシャ</t>
    </rPh>
    <rPh sb="66" eb="72">
      <t>ゲスイドウシヨウリョウ</t>
    </rPh>
    <rPh sb="73" eb="75">
      <t>シハライ</t>
    </rPh>
    <rPh sb="81" eb="83">
      <t>ショウダク</t>
    </rPh>
    <phoneticPr fontId="2"/>
  </si>
  <si>
    <t>様式番号</t>
    <rPh sb="0" eb="2">
      <t>ヨウシキ</t>
    </rPh>
    <rPh sb="2" eb="4">
      <t>バンゴウ</t>
    </rPh>
    <phoneticPr fontId="2"/>
  </si>
  <si>
    <t>設置地区</t>
    <rPh sb="0" eb="2">
      <t>セッチ</t>
    </rPh>
    <rPh sb="2" eb="4">
      <t>チク</t>
    </rPh>
    <phoneticPr fontId="2"/>
  </si>
  <si>
    <t>頭島・大多府</t>
    <rPh sb="0" eb="2">
      <t>カシラジマ</t>
    </rPh>
    <rPh sb="3" eb="6">
      <t>オオタブ</t>
    </rPh>
    <phoneticPr fontId="2"/>
  </si>
  <si>
    <t>様式第1号（第3条関係）</t>
  </si>
  <si>
    <t>様式第1号（第5条関係）</t>
  </si>
  <si>
    <t>申請規定</t>
    <rPh sb="0" eb="2">
      <t>シンセイ</t>
    </rPh>
    <rPh sb="2" eb="4">
      <t>キテイ</t>
    </rPh>
    <phoneticPr fontId="2"/>
  </si>
  <si>
    <t>遵守法令</t>
    <rPh sb="0" eb="2">
      <t>ジュンシュ</t>
    </rPh>
    <rPh sb="2" eb="4">
      <t>ホウレイ</t>
    </rPh>
    <phoneticPr fontId="2"/>
  </si>
  <si>
    <t>備前市下水道条例</t>
  </si>
  <si>
    <t>備前市下水道条例</t>
    <phoneticPr fontId="2"/>
  </si>
  <si>
    <t>備前市農業集落排水施設設置条例</t>
  </si>
  <si>
    <t>備前市農業集落排水施設設置条例</t>
    <phoneticPr fontId="2"/>
  </si>
  <si>
    <t>※法人･団体等は記名での申請で受付します。</t>
    <phoneticPr fontId="2"/>
  </si>
  <si>
    <t>　排水設備工事店住所</t>
    <rPh sb="1" eb="3">
      <t>ハイスイ</t>
    </rPh>
    <rPh sb="3" eb="5">
      <t>セツビ</t>
    </rPh>
    <rPh sb="5" eb="7">
      <t>コウジ</t>
    </rPh>
    <rPh sb="7" eb="8">
      <t>テン</t>
    </rPh>
    <rPh sb="8" eb="10">
      <t>ジュウショ</t>
    </rPh>
    <phoneticPr fontId="2"/>
  </si>
  <si>
    <t>　排水設備工事店名称</t>
    <rPh sb="1" eb="3">
      <t>ハイスイ</t>
    </rPh>
    <rPh sb="3" eb="5">
      <t>セツビ</t>
    </rPh>
    <rPh sb="5" eb="7">
      <t>コウジ</t>
    </rPh>
    <rPh sb="7" eb="8">
      <t>テン</t>
    </rPh>
    <rPh sb="8" eb="10">
      <t>メイショウ</t>
    </rPh>
    <phoneticPr fontId="2"/>
  </si>
  <si>
    <t>　排水設備工事店代表者</t>
    <rPh sb="1" eb="3">
      <t>ハイスイ</t>
    </rPh>
    <rPh sb="3" eb="5">
      <t>セツビ</t>
    </rPh>
    <rPh sb="5" eb="7">
      <t>コウジ</t>
    </rPh>
    <rPh sb="7" eb="8">
      <t>テン</t>
    </rPh>
    <rPh sb="8" eb="11">
      <t>ダイヒョウシャ</t>
    </rPh>
    <phoneticPr fontId="2"/>
  </si>
  <si>
    <t>　責任技術者連絡先</t>
    <rPh sb="1" eb="3">
      <t>セキニン</t>
    </rPh>
    <rPh sb="3" eb="6">
      <t>ギジュツシャ</t>
    </rPh>
    <rPh sb="6" eb="9">
      <t>レンラクサキ</t>
    </rPh>
    <phoneticPr fontId="2"/>
  </si>
  <si>
    <t>※注意事項</t>
    <rPh sb="1" eb="3">
      <t>チュウイ</t>
    </rPh>
    <rPh sb="3" eb="5">
      <t>ジコウ</t>
    </rPh>
    <phoneticPr fontId="2"/>
  </si>
  <si>
    <t>その他（　   　）</t>
  </si>
  <si>
    <t>申請者以外の者の土地及び建物を経由して排水設備を設置等する場合並びに水道使用者が申請者以外の者である時は利害関係者同意書を提出してください。</t>
    <phoneticPr fontId="2"/>
  </si>
  <si>
    <t>　摘要</t>
    <phoneticPr fontId="2"/>
  </si>
  <si>
    <t xml:space="preserve"> 責任技術者</t>
    <rPh sb="1" eb="3">
      <t>セキニン</t>
    </rPh>
    <rPh sb="3" eb="6">
      <t>ギジュツシャ</t>
    </rPh>
    <phoneticPr fontId="2"/>
  </si>
  <si>
    <t>備前市漁業集落排水施設設置条例施行規則第3条第1項</t>
    <phoneticPr fontId="2"/>
  </si>
  <si>
    <t>備前市農業集落排水施設設置条例施行規則第5条第1項</t>
    <rPh sb="0" eb="2">
      <t>ビゼン</t>
    </rPh>
    <rPh sb="2" eb="3">
      <t>シ</t>
    </rPh>
    <rPh sb="3" eb="5">
      <t>ノウギョウ</t>
    </rPh>
    <rPh sb="5" eb="7">
      <t>シュウラク</t>
    </rPh>
    <rPh sb="7" eb="9">
      <t>ハイスイ</t>
    </rPh>
    <rPh sb="9" eb="11">
      <t>シセツ</t>
    </rPh>
    <rPh sb="11" eb="13">
      <t>セッチ</t>
    </rPh>
    <rPh sb="13" eb="15">
      <t>ジョウレイ</t>
    </rPh>
    <rPh sb="15" eb="17">
      <t>シコウ</t>
    </rPh>
    <rPh sb="17" eb="19">
      <t>キソク</t>
    </rPh>
    <rPh sb="19" eb="20">
      <t>ダイ</t>
    </rPh>
    <rPh sb="21" eb="22">
      <t>ジョウ</t>
    </rPh>
    <rPh sb="22" eb="23">
      <t>ダイ</t>
    </rPh>
    <rPh sb="24" eb="25">
      <t>コウ</t>
    </rPh>
    <phoneticPr fontId="2"/>
  </si>
  <si>
    <t>備前市漁業集落排水施設設置条例</t>
  </si>
  <si>
    <t>申請区分</t>
    <rPh sb="0" eb="4">
      <t>シンセイクブン</t>
    </rPh>
    <phoneticPr fontId="2"/>
  </si>
  <si>
    <t>水源</t>
    <rPh sb="0" eb="2">
      <t>スイゲン</t>
    </rPh>
    <phoneticPr fontId="2"/>
  </si>
  <si>
    <t>井戸</t>
  </si>
  <si>
    <t>使用目的</t>
    <rPh sb="0" eb="4">
      <t>シヨウモクテキ</t>
    </rPh>
    <phoneticPr fontId="2"/>
  </si>
  <si>
    <t>官公庁</t>
  </si>
  <si>
    <t>学校</t>
  </si>
  <si>
    <t>病院</t>
  </si>
  <si>
    <t>営業用</t>
  </si>
  <si>
    <t>会社工場</t>
  </si>
  <si>
    <t>備前市長　様
　上記申請にあたり、申請者及び利害関係者にこの書面について説明しました。また、申請者及び利害関係者が署名したことを証し、関係書類を添えて提出します。</t>
    <rPh sb="0" eb="4">
      <t>ビゼンシチョウ</t>
    </rPh>
    <rPh sb="5" eb="6">
      <t>サマ</t>
    </rPh>
    <phoneticPr fontId="2"/>
  </si>
  <si>
    <t>吉永地域で市管理合併浄化槽の土地</t>
    <rPh sb="0" eb="2">
      <t>ヨシナガ</t>
    </rPh>
    <rPh sb="2" eb="4">
      <t>チイキ</t>
    </rPh>
    <rPh sb="5" eb="8">
      <t>シカンリ</t>
    </rPh>
    <rPh sb="8" eb="13">
      <t>ガッペイジョウカソウ</t>
    </rPh>
    <rPh sb="14" eb="16">
      <t>トチ</t>
    </rPh>
    <phoneticPr fontId="2"/>
  </si>
  <si>
    <t>備前市浄化槽設置整備条例施行規則第4条第1項</t>
    <rPh sb="16" eb="17">
      <t>ダイ</t>
    </rPh>
    <rPh sb="18" eb="19">
      <t>ジョウ</t>
    </rPh>
    <rPh sb="19" eb="20">
      <t>ダイ</t>
    </rPh>
    <rPh sb="21" eb="22">
      <t>コウ</t>
    </rPh>
    <phoneticPr fontId="2"/>
  </si>
  <si>
    <t>備前市浄化槽設置整備条例</t>
    <phoneticPr fontId="2"/>
  </si>
  <si>
    <t>申請者</t>
    <rPh sb="0" eb="3">
      <t>シンセイシャ</t>
    </rPh>
    <phoneticPr fontId="2"/>
  </si>
  <si>
    <t>申請書</t>
    <rPh sb="0" eb="3">
      <t>シンセイショ</t>
    </rPh>
    <phoneticPr fontId="2"/>
  </si>
  <si>
    <t>申請許可日</t>
    <rPh sb="0" eb="2">
      <t>シンセイ</t>
    </rPh>
    <rPh sb="2" eb="5">
      <t>キョカビ</t>
    </rPh>
    <phoneticPr fontId="2"/>
  </si>
  <si>
    <t>許可番号</t>
    <rPh sb="0" eb="4">
      <t>キョカバンゴウ</t>
    </rPh>
    <phoneticPr fontId="2"/>
  </si>
  <si>
    <t>完工届</t>
    <rPh sb="0" eb="2">
      <t>カンコウ</t>
    </rPh>
    <rPh sb="2" eb="3">
      <t>トドケ</t>
    </rPh>
    <phoneticPr fontId="2"/>
  </si>
  <si>
    <t>上水道使用者氏名
(使用料支払者)</t>
    <rPh sb="10" eb="13">
      <t>シヨウリョウ</t>
    </rPh>
    <rPh sb="13" eb="16">
      <t>シハライシャ</t>
    </rPh>
    <phoneticPr fontId="2"/>
  </si>
  <si>
    <t>設置(排除)場所</t>
    <rPh sb="3" eb="5">
      <t>ハイジョ</t>
    </rPh>
    <phoneticPr fontId="2"/>
  </si>
  <si>
    <t>世帯人員</t>
    <rPh sb="0" eb="2">
      <t>セタイ</t>
    </rPh>
    <rPh sb="2" eb="4">
      <t>ジンイン</t>
    </rPh>
    <phoneticPr fontId="2"/>
  </si>
  <si>
    <t>※水道水以外の水を使用する場合は世帯人員をご記入ください。</t>
    <rPh sb="1" eb="4">
      <t>スイドウスイ</t>
    </rPh>
    <rPh sb="4" eb="6">
      <t>イガイ</t>
    </rPh>
    <rPh sb="7" eb="8">
      <t>ミズ</t>
    </rPh>
    <rPh sb="9" eb="11">
      <t>シヨウ</t>
    </rPh>
    <rPh sb="13" eb="15">
      <t>バアイ</t>
    </rPh>
    <rPh sb="16" eb="18">
      <t>セタイ</t>
    </rPh>
    <rPh sb="18" eb="20">
      <t>ジンイン</t>
    </rPh>
    <rPh sb="22" eb="24">
      <t>キニュウ</t>
    </rPh>
    <phoneticPr fontId="2"/>
  </si>
  <si>
    <t>使用水の種類
及び世帯人員</t>
    <rPh sb="7" eb="8">
      <t>オヨ</t>
    </rPh>
    <phoneticPr fontId="2"/>
  </si>
  <si>
    <t>　備　前　市　長　　様</t>
    <phoneticPr fontId="2"/>
  </si>
  <si>
    <t>場所</t>
    <rPh sb="0" eb="2">
      <t>バショ</t>
    </rPh>
    <phoneticPr fontId="2"/>
  </si>
  <si>
    <t>様式第10号（第11条関係）</t>
  </si>
  <si>
    <t>様式第7号（第9条関係）</t>
  </si>
  <si>
    <t>様式第4号（第6条関係）</t>
  </si>
  <si>
    <t>様式第8号(第10条関係)</t>
    <phoneticPr fontId="2"/>
  </si>
  <si>
    <t>名称</t>
    <rPh sb="0" eb="2">
      <t>メイショウ</t>
    </rPh>
    <phoneticPr fontId="2"/>
  </si>
  <si>
    <t>使　用　開　始　等　届　出　書</t>
    <phoneticPr fontId="2"/>
  </si>
  <si>
    <t>下　水　道　使　用　開　始　等　届　出　書</t>
  </si>
  <si>
    <t>平　面　図　　Ｓ＝</t>
    <phoneticPr fontId="2"/>
  </si>
  <si>
    <t>S=</t>
    <phoneticPr fontId="2"/>
  </si>
  <si>
    <t>縦　断　面　図　　　　　　　　　　　　　　　　 　　　　　　　　　　　縮尺　縦 1/25～1/100　横 1/200～1/600（概算・精算）</t>
    <rPh sb="65" eb="67">
      <t>ガイサン</t>
    </rPh>
    <rPh sb="68" eb="70">
      <t>セイサン</t>
    </rPh>
    <phoneticPr fontId="2"/>
  </si>
  <si>
    <t>※A4で印刷すること。</t>
    <rPh sb="4" eb="6">
      <t>インサツ</t>
    </rPh>
    <phoneticPr fontId="2"/>
  </si>
  <si>
    <t>排水設備工事店　 住所</t>
    <rPh sb="0" eb="4">
      <t>ハイスイセツビ</t>
    </rPh>
    <rPh sb="4" eb="6">
      <t>コウジ</t>
    </rPh>
    <rPh sb="6" eb="7">
      <t>テン</t>
    </rPh>
    <rPh sb="9" eb="11">
      <t>ジュウショ</t>
    </rPh>
    <phoneticPr fontId="2"/>
  </si>
  <si>
    <t>　　　　　　 　　氏名</t>
    <rPh sb="9" eb="11">
      <t>シメイ</t>
    </rPh>
    <phoneticPr fontId="2"/>
  </si>
  <si>
    <t>　　添付書類　：　完成平面図(A4版)、完成縦断図(A4版)</t>
    <rPh sb="2" eb="4">
      <t>テンプ</t>
    </rPh>
    <rPh sb="4" eb="6">
      <t>ショルイ</t>
    </rPh>
    <rPh sb="9" eb="11">
      <t>カンセイ</t>
    </rPh>
    <rPh sb="11" eb="14">
      <t>ヘイメンズ</t>
    </rPh>
    <rPh sb="17" eb="18">
      <t>バン</t>
    </rPh>
    <rPh sb="20" eb="22">
      <t>カンセイ</t>
    </rPh>
    <rPh sb="22" eb="24">
      <t>ジュウダン</t>
    </rPh>
    <rPh sb="24" eb="25">
      <t>ズ</t>
    </rPh>
    <rPh sb="28" eb="29">
      <t>バン</t>
    </rPh>
    <phoneticPr fontId="2"/>
  </si>
  <si>
    <t>図面等の添付書類はA4版で印刷すること。</t>
    <rPh sb="0" eb="2">
      <t>ズメン</t>
    </rPh>
    <rPh sb="2" eb="3">
      <t>トウ</t>
    </rPh>
    <rPh sb="4" eb="8">
      <t>テンプショルイ</t>
    </rPh>
    <rPh sb="11" eb="12">
      <t>バン</t>
    </rPh>
    <rPh sb="13" eb="15">
      <t>インサツ</t>
    </rPh>
    <phoneticPr fontId="2"/>
  </si>
  <si>
    <t>利害関係者が複数人の場合は、余白に追記してください。</t>
    <rPh sb="0" eb="5">
      <t>リガイカンケイシャ</t>
    </rPh>
    <rPh sb="6" eb="8">
      <t>フクスウ</t>
    </rPh>
    <rPh sb="8" eb="9">
      <t>ニン</t>
    </rPh>
    <rPh sb="10" eb="12">
      <t>バアイ</t>
    </rPh>
    <rPh sb="14" eb="16">
      <t>ヨハク</t>
    </rPh>
    <rPh sb="17" eb="19">
      <t>ツイキ</t>
    </rPh>
    <phoneticPr fontId="2"/>
  </si>
  <si>
    <t>利害関係者の氏名は原則自署により記入してください。ただし、法人、団体等は記名押印とすることも可能です。</t>
    <rPh sb="0" eb="2">
      <t>リガイ</t>
    </rPh>
    <rPh sb="2" eb="4">
      <t>カンケイ</t>
    </rPh>
    <rPh sb="4" eb="5">
      <t>シャ</t>
    </rPh>
    <rPh sb="6" eb="8">
      <t>シメイ</t>
    </rPh>
    <rPh sb="9" eb="11">
      <t>ゲンソク</t>
    </rPh>
    <rPh sb="11" eb="13">
      <t>ジショ</t>
    </rPh>
    <rPh sb="16" eb="18">
      <t>キニュウ</t>
    </rPh>
    <rPh sb="29" eb="31">
      <t>ホウジン</t>
    </rPh>
    <rPh sb="32" eb="34">
      <t>ダンタイ</t>
    </rPh>
    <rPh sb="34" eb="35">
      <t>トウ</t>
    </rPh>
    <rPh sb="36" eb="38">
      <t>キメイ</t>
    </rPh>
    <rPh sb="38" eb="40">
      <t>オウイン</t>
    </rPh>
    <rPh sb="46" eb="48">
      <t>カノウ</t>
    </rPh>
    <phoneticPr fontId="2"/>
  </si>
  <si>
    <t>土地同意所有者住所</t>
    <rPh sb="0" eb="2">
      <t>トチ</t>
    </rPh>
    <rPh sb="2" eb="4">
      <t>ドウイ</t>
    </rPh>
    <rPh sb="4" eb="7">
      <t>ショユウシャ</t>
    </rPh>
    <rPh sb="7" eb="9">
      <t>ジュウショ</t>
    </rPh>
    <phoneticPr fontId="2"/>
  </si>
  <si>
    <t>家屋同意所有者住所</t>
    <rPh sb="0" eb="2">
      <t>カオク</t>
    </rPh>
    <rPh sb="2" eb="4">
      <t>ドウイ</t>
    </rPh>
    <rPh sb="4" eb="7">
      <t>ショユウシャ</t>
    </rPh>
    <rPh sb="7" eb="9">
      <t>ジュウショ</t>
    </rPh>
    <phoneticPr fontId="2"/>
  </si>
  <si>
    <t>水道使用者住所</t>
    <rPh sb="0" eb="5">
      <t>スイドウシヨウシャ</t>
    </rPh>
    <rPh sb="5" eb="7">
      <t>ジュウショ</t>
    </rPh>
    <phoneticPr fontId="2"/>
  </si>
  <si>
    <t>土地同意場所</t>
    <rPh sb="0" eb="2">
      <t>トチ</t>
    </rPh>
    <rPh sb="2" eb="4">
      <t>ドウイ</t>
    </rPh>
    <rPh sb="4" eb="6">
      <t>バショ</t>
    </rPh>
    <phoneticPr fontId="2"/>
  </si>
  <si>
    <t>家屋同意場所</t>
    <rPh sb="0" eb="2">
      <t>カオク</t>
    </rPh>
    <rPh sb="2" eb="4">
      <t>ドウイ</t>
    </rPh>
    <rPh sb="4" eb="6">
      <t>バショ</t>
    </rPh>
    <phoneticPr fontId="2"/>
  </si>
  <si>
    <t>届出日</t>
    <rPh sb="0" eb="3">
      <t>トドケデビ</t>
    </rPh>
    <phoneticPr fontId="2"/>
  </si>
  <si>
    <t>電話番号</t>
    <rPh sb="0" eb="2">
      <t>デンワ</t>
    </rPh>
    <rPh sb="2" eb="4">
      <t>バンゴウ</t>
    </rPh>
    <phoneticPr fontId="2"/>
  </si>
  <si>
    <t>電話番号</t>
    <rPh sb="0" eb="2">
      <t>デンワ</t>
    </rPh>
    <rPh sb="2" eb="4">
      <t>バンゴウ</t>
    </rPh>
    <phoneticPr fontId="2"/>
  </si>
  <si>
    <t>開始等の年月日</t>
    <rPh sb="0" eb="3">
      <t>カイシトウ</t>
    </rPh>
    <rPh sb="4" eb="7">
      <t>ネンガッピ</t>
    </rPh>
    <phoneticPr fontId="2"/>
  </si>
  <si>
    <t>開始等の区分</t>
    <rPh sb="0" eb="3">
      <t>カイシトウ</t>
    </rPh>
    <rPh sb="4" eb="6">
      <t>クブン</t>
    </rPh>
    <phoneticPr fontId="2"/>
  </si>
  <si>
    <t>開始等区分</t>
    <rPh sb="0" eb="2">
      <t>カイシ</t>
    </rPh>
    <rPh sb="2" eb="3">
      <t>トウ</t>
    </rPh>
    <rPh sb="3" eb="5">
      <t>クブン</t>
    </rPh>
    <phoneticPr fontId="2"/>
  </si>
  <si>
    <t>開始</t>
    <rPh sb="0" eb="2">
      <t>カイシ</t>
    </rPh>
    <phoneticPr fontId="2"/>
  </si>
  <si>
    <t>中止</t>
    <rPh sb="0" eb="2">
      <t>チュウシ</t>
    </rPh>
    <phoneticPr fontId="2"/>
  </si>
  <si>
    <t>廃止</t>
    <rPh sb="0" eb="2">
      <t>ハイシ</t>
    </rPh>
    <phoneticPr fontId="2"/>
  </si>
  <si>
    <t>変更</t>
    <rPh sb="0" eb="2">
      <t>ヘンコウ</t>
    </rPh>
    <phoneticPr fontId="2"/>
  </si>
  <si>
    <t>名変</t>
    <rPh sb="0" eb="2">
      <t>メイヘン</t>
    </rPh>
    <phoneticPr fontId="2"/>
  </si>
  <si>
    <t>家屋形態</t>
    <rPh sb="0" eb="2">
      <t>カオク</t>
    </rPh>
    <rPh sb="2" eb="4">
      <t>ケイタイ</t>
    </rPh>
    <phoneticPr fontId="2"/>
  </si>
  <si>
    <t>既存</t>
    <rPh sb="0" eb="2">
      <t>キゾン</t>
    </rPh>
    <phoneticPr fontId="2"/>
  </si>
  <si>
    <t>新築</t>
    <rPh sb="0" eb="2">
      <t>シンチク</t>
    </rPh>
    <phoneticPr fontId="2"/>
  </si>
  <si>
    <t>増改築</t>
    <rPh sb="0" eb="3">
      <t>ゾウカイチク</t>
    </rPh>
    <phoneticPr fontId="2"/>
  </si>
  <si>
    <t>撤去</t>
    <rPh sb="0" eb="2">
      <t>テッキョ</t>
    </rPh>
    <phoneticPr fontId="2"/>
  </si>
  <si>
    <t>支払方法</t>
    <rPh sb="0" eb="2">
      <t>シハライ</t>
    </rPh>
    <rPh sb="2" eb="4">
      <t>ホウホウ</t>
    </rPh>
    <phoneticPr fontId="2"/>
  </si>
  <si>
    <t>口座振替(金融機関　　　　　　　　　　　　　　　)</t>
    <rPh sb="0" eb="2">
      <t>コウザ</t>
    </rPh>
    <rPh sb="2" eb="4">
      <t>フリカエ</t>
    </rPh>
    <rPh sb="5" eb="7">
      <t>キンユウ</t>
    </rPh>
    <rPh sb="7" eb="9">
      <t>キカン</t>
    </rPh>
    <phoneticPr fontId="2"/>
  </si>
  <si>
    <t>集金</t>
    <rPh sb="0" eb="2">
      <t>シュウキン</t>
    </rPh>
    <phoneticPr fontId="2"/>
  </si>
  <si>
    <t>直納</t>
    <rPh sb="0" eb="2">
      <t>チョクノウ</t>
    </rPh>
    <phoneticPr fontId="2"/>
  </si>
  <si>
    <t>使用水変更</t>
    <rPh sb="0" eb="2">
      <t>シヨウ</t>
    </rPh>
    <rPh sb="2" eb="3">
      <t>スイ</t>
    </rPh>
    <rPh sb="3" eb="5">
      <t>ヘンコウ</t>
    </rPh>
    <phoneticPr fontId="2"/>
  </si>
  <si>
    <t>中止等理由</t>
    <rPh sb="0" eb="2">
      <t>チュウシ</t>
    </rPh>
    <rPh sb="2" eb="3">
      <t>トウ</t>
    </rPh>
    <rPh sb="3" eb="5">
      <t>リユウ</t>
    </rPh>
    <phoneticPr fontId="2"/>
  </si>
  <si>
    <t>水道水</t>
    <rPh sb="0" eb="3">
      <t>スイドウスイ</t>
    </rPh>
    <phoneticPr fontId="2"/>
  </si>
  <si>
    <t>井戸水(手動)</t>
    <rPh sb="0" eb="3">
      <t>イドミズ</t>
    </rPh>
    <rPh sb="4" eb="6">
      <t>シュドウ</t>
    </rPh>
    <phoneticPr fontId="2"/>
  </si>
  <si>
    <t>井戸水(動力)</t>
    <rPh sb="0" eb="3">
      <t>イドミズ</t>
    </rPh>
    <rPh sb="4" eb="6">
      <t>ドウリョク</t>
    </rPh>
    <phoneticPr fontId="2"/>
  </si>
  <si>
    <t>その他(　　　　　　　　　　　　　　　)</t>
    <rPh sb="2" eb="3">
      <t>タ</t>
    </rPh>
    <phoneticPr fontId="2"/>
  </si>
  <si>
    <t>改築</t>
    <rPh sb="0" eb="2">
      <t>カイチク</t>
    </rPh>
    <phoneticPr fontId="2"/>
  </si>
  <si>
    <t>移転</t>
    <rPh sb="0" eb="2">
      <t>イテン</t>
    </rPh>
    <phoneticPr fontId="2"/>
  </si>
  <si>
    <t>長期出張等</t>
    <rPh sb="0" eb="4">
      <t>チョウキシュッチョウ</t>
    </rPh>
    <rPh sb="4" eb="5">
      <t>トウ</t>
    </rPh>
    <phoneticPr fontId="2"/>
  </si>
  <si>
    <t>使用料支払方法</t>
    <rPh sb="0" eb="3">
      <t>シヨウリョウ</t>
    </rPh>
    <rPh sb="3" eb="7">
      <t>シハライホウホウ</t>
    </rPh>
    <phoneticPr fontId="2"/>
  </si>
  <si>
    <t>世帯の人数(変更前)</t>
    <rPh sb="0" eb="2">
      <t>セタイ</t>
    </rPh>
    <rPh sb="3" eb="5">
      <t>ニンズウ</t>
    </rPh>
    <rPh sb="6" eb="9">
      <t>ヘンコウマエ</t>
    </rPh>
    <phoneticPr fontId="2"/>
  </si>
  <si>
    <t>世帯の人数(変更後)</t>
    <rPh sb="0" eb="2">
      <t>セタイ</t>
    </rPh>
    <rPh sb="3" eb="5">
      <t>ニンズウ</t>
    </rPh>
    <rPh sb="6" eb="8">
      <t>ヘンコウ</t>
    </rPh>
    <rPh sb="8" eb="9">
      <t>ゴ</t>
    </rPh>
    <phoneticPr fontId="2"/>
  </si>
  <si>
    <t>中止・廃止・変更の理由</t>
    <rPh sb="0" eb="2">
      <t>チュウシ</t>
    </rPh>
    <rPh sb="3" eb="5">
      <t>ハイシ</t>
    </rPh>
    <rPh sb="6" eb="8">
      <t>ヘンコウ</t>
    </rPh>
    <rPh sb="9" eb="11">
      <t>リユウ</t>
    </rPh>
    <phoneticPr fontId="2"/>
  </si>
  <si>
    <t>使用開始届</t>
    <rPh sb="0" eb="5">
      <t>シヨウカイシトドケ</t>
    </rPh>
    <phoneticPr fontId="2"/>
  </si>
  <si>
    <t>使用水の変更(変更前)</t>
    <rPh sb="0" eb="3">
      <t>シヨウスイ</t>
    </rPh>
    <rPh sb="4" eb="6">
      <t>ヘンコウ</t>
    </rPh>
    <rPh sb="7" eb="10">
      <t>ヘンコウマエ</t>
    </rPh>
    <phoneticPr fontId="2"/>
  </si>
  <si>
    <t>使用水の変更(変更後)</t>
    <rPh sb="0" eb="3">
      <t>シヨウスイ</t>
    </rPh>
    <rPh sb="4" eb="6">
      <t>ヘンコウ</t>
    </rPh>
    <rPh sb="7" eb="9">
      <t>ヘンコウ</t>
    </rPh>
    <rPh sb="9" eb="10">
      <t>ゴ</t>
    </rPh>
    <phoneticPr fontId="2"/>
  </si>
  <si>
    <t>同上</t>
    <rPh sb="0" eb="2">
      <t>ドウジョウ</t>
    </rPh>
    <phoneticPr fontId="2"/>
  </si>
  <si>
    <t>同意書</t>
    <rPh sb="0" eb="3">
      <t>ドウイショ</t>
    </rPh>
    <phoneticPr fontId="2"/>
  </si>
  <si>
    <t>人</t>
    <phoneticPr fontId="2"/>
  </si>
  <si>
    <t>戸</t>
    <rPh sb="0" eb="1">
      <t>コ</t>
    </rPh>
    <phoneticPr fontId="2"/>
  </si>
  <si>
    <t>人</t>
    <rPh sb="0" eb="1">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</si>
</sst>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 &quot;人&quot;"/>
  </numFmts>
  <fonts count="47">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9"/>
      <name val="ＭＳ 明朝"/>
      <family val="1"/>
      <charset val="128"/>
    </font>
    <font>
      <sz val="11"/>
      <name val="ＭＳ 明朝"/>
      <family val="1"/>
      <charset val="128"/>
    </font>
    <font>
      <sz val="11"/>
      <name val="ＭＳ Ｐゴシック"/>
      <family val="3"/>
      <charset val="128"/>
    </font>
    <font>
      <sz val="10"/>
      <name val="ＭＳ 明朝"/>
      <family val="1"/>
      <charset val="128"/>
    </font>
    <font>
      <sz val="16"/>
      <name val="ＭＳ 明朝"/>
      <family val="1"/>
      <charset val="128"/>
    </font>
    <font>
      <sz val="12"/>
      <name val="ＭＳ Ｐゴシック"/>
      <family val="3"/>
      <charset val="128"/>
    </font>
    <font>
      <sz val="11"/>
      <name val="メイリオ"/>
      <family val="3"/>
      <charset val="128"/>
    </font>
    <font>
      <sz val="14"/>
      <name val="メイリオ"/>
      <family val="3"/>
      <charset val="128"/>
    </font>
    <font>
      <sz val="12"/>
      <name val="メイリオ"/>
      <family val="3"/>
      <charset val="128"/>
    </font>
    <font>
      <sz val="12"/>
      <name val="Century"/>
      <family val="1"/>
    </font>
    <font>
      <u/>
      <sz val="12"/>
      <name val="ＭＳ 明朝"/>
      <family val="1"/>
      <charset val="128"/>
    </font>
    <font>
      <sz val="14"/>
      <name val="ＭＳ Ｐゴシック"/>
      <family val="3"/>
      <charset val="128"/>
    </font>
    <font>
      <sz val="6"/>
      <name val="ＭＳ Ｐゴシック"/>
      <family val="3"/>
      <charset val="128"/>
    </font>
    <font>
      <sz val="6"/>
      <name val="ＭＳ Ｐゴシック"/>
      <family val="3"/>
      <charset val="128"/>
    </font>
    <font>
      <sz val="6"/>
      <color indexed="9"/>
      <name val="メイリオ"/>
      <family val="3"/>
      <charset val="128"/>
    </font>
    <font>
      <sz val="8"/>
      <color indexed="9"/>
      <name val="メイリオ"/>
      <family val="3"/>
      <charset val="128"/>
    </font>
    <font>
      <sz val="9"/>
      <color indexed="81"/>
      <name val="ＭＳ Ｐゴシック"/>
      <family val="3"/>
      <charset val="128"/>
    </font>
    <font>
      <b/>
      <sz val="9"/>
      <color indexed="81"/>
      <name val="ＭＳ Ｐゴシック"/>
      <family val="3"/>
      <charset val="128"/>
    </font>
    <font>
      <sz val="12"/>
      <color indexed="10"/>
      <name val="ＭＳ Ｐゴシック"/>
      <family val="3"/>
      <charset val="128"/>
    </font>
    <font>
      <sz val="12"/>
      <name val="ＭＳ Ｐ明朝"/>
      <family val="1"/>
      <charset val="128"/>
    </font>
    <font>
      <sz val="9"/>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8"/>
      <name val="ＭＳ ゴシック"/>
      <family val="3"/>
      <charset val="128"/>
    </font>
    <font>
      <sz val="9"/>
      <name val="ＭＳ Ｐゴシック"/>
      <family val="3"/>
      <charset val="128"/>
    </font>
    <font>
      <b/>
      <sz val="9"/>
      <color indexed="81"/>
      <name val="MS P ゴシック"/>
      <family val="3"/>
      <charset val="128"/>
    </font>
    <font>
      <sz val="11"/>
      <color theme="1"/>
      <name val="ＭＳ Ｐゴシック"/>
      <family val="3"/>
      <charset val="128"/>
      <scheme val="minor"/>
    </font>
    <font>
      <sz val="11"/>
      <color rgb="FFFF0000"/>
      <name val="ＭＳ Ｐゴシック"/>
      <family val="3"/>
      <charset val="128"/>
    </font>
    <font>
      <sz val="12"/>
      <color rgb="FFFF0000"/>
      <name val="ＭＳ 明朝"/>
      <family val="1"/>
      <charset val="128"/>
    </font>
    <font>
      <b/>
      <sz val="12"/>
      <color theme="0"/>
      <name val="メイリオ"/>
      <family val="3"/>
      <charset val="128"/>
    </font>
    <font>
      <sz val="16"/>
      <color theme="1"/>
      <name val="メイリオ"/>
      <family val="3"/>
      <charset val="128"/>
    </font>
    <font>
      <sz val="12"/>
      <color theme="1"/>
      <name val="メイリオ"/>
      <family val="3"/>
      <charset val="128"/>
    </font>
    <font>
      <sz val="12"/>
      <color theme="0"/>
      <name val="メイリオ"/>
      <family val="3"/>
      <charset val="128"/>
    </font>
    <font>
      <sz val="11"/>
      <color theme="1"/>
      <name val="メイリオ"/>
      <family val="3"/>
      <charset val="128"/>
    </font>
    <font>
      <sz val="9"/>
      <name val="ＭＳ Ｐゴシック"/>
      <family val="3"/>
      <charset val="128"/>
      <scheme val="minor"/>
    </font>
    <font>
      <sz val="12"/>
      <color theme="1"/>
      <name val="ＭＳ Ｐゴシック"/>
      <family val="3"/>
      <charset val="128"/>
    </font>
    <font>
      <sz val="18"/>
      <color rgb="FFFF0000"/>
      <name val="ＭＳ ゴシック"/>
      <family val="3"/>
      <charset val="128"/>
    </font>
    <font>
      <sz val="11"/>
      <color rgb="FFFF0000"/>
      <name val="ＭＳ ゴシック"/>
      <family val="3"/>
      <charset val="128"/>
    </font>
    <font>
      <sz val="18"/>
      <color rgb="FFFF0000"/>
      <name val="ＭＳ Ｐゴシック"/>
      <family val="3"/>
      <charset val="128"/>
    </font>
    <font>
      <b/>
      <sz val="18"/>
      <color rgb="FFFF0000"/>
      <name val="ＭＳ 明朝"/>
      <family val="1"/>
      <charset val="128"/>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00B05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s>
  <borders count="6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diagonal/>
    </border>
    <border>
      <left style="medium">
        <color indexed="64"/>
      </left>
      <right/>
      <top style="thick">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ck">
        <color indexed="64"/>
      </right>
      <top style="medium">
        <color indexed="64"/>
      </top>
      <bottom/>
      <diagonal/>
    </border>
    <border>
      <left/>
      <right style="medium">
        <color indexed="64"/>
      </right>
      <top/>
      <bottom/>
      <diagonal/>
    </border>
    <border>
      <left style="medium">
        <color indexed="64"/>
      </left>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s>
  <cellStyleXfs count="5">
    <xf numFmtId="0" fontId="0" fillId="0" borderId="0"/>
    <xf numFmtId="38" fontId="1" fillId="0" borderId="0" applyFont="0" applyFill="0" applyBorder="0" applyAlignment="0" applyProtection="0"/>
    <xf numFmtId="38" fontId="7" fillId="0" borderId="0" applyFont="0" applyFill="0" applyBorder="0" applyAlignment="0" applyProtection="0"/>
    <xf numFmtId="0" fontId="7" fillId="0" borderId="0"/>
    <xf numFmtId="0" fontId="33" fillId="0" borderId="0">
      <alignment vertical="center"/>
    </xf>
  </cellStyleXfs>
  <cellXfs count="411">
    <xf numFmtId="0" fontId="0" fillId="0" borderId="0" xfId="0"/>
    <xf numFmtId="0" fontId="6" fillId="0" borderId="0" xfId="0" applyFont="1" applyAlignment="1">
      <alignmen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6" fillId="0" borderId="0" xfId="0" applyFont="1" applyBorder="1" applyAlignment="1">
      <alignment horizontal="left" vertical="center"/>
    </xf>
    <xf numFmtId="0" fontId="4" fillId="0" borderId="0" xfId="0" applyFont="1" applyBorder="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8" fillId="0" borderId="0" xfId="0" applyFont="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3" xfId="0" applyFont="1" applyBorder="1" applyAlignment="1">
      <alignment vertical="center" justifyLastLine="1"/>
    </xf>
    <xf numFmtId="0" fontId="4" fillId="0" borderId="5" xfId="0" applyFont="1" applyBorder="1" applyAlignment="1">
      <alignment vertical="center" justifyLastLine="1"/>
    </xf>
    <xf numFmtId="0" fontId="4" fillId="0" borderId="3" xfId="0" applyFont="1" applyBorder="1" applyAlignment="1">
      <alignment vertical="center"/>
    </xf>
    <xf numFmtId="0" fontId="4" fillId="0" borderId="8" xfId="0" applyFont="1" applyBorder="1" applyAlignment="1">
      <alignment vertical="center" justifyLastLine="1"/>
    </xf>
    <xf numFmtId="0" fontId="4" fillId="0" borderId="10" xfId="0" applyFont="1" applyBorder="1" applyAlignment="1">
      <alignment vertical="center" justifyLastLine="1"/>
    </xf>
    <xf numFmtId="0" fontId="4" fillId="0" borderId="8"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0" fillId="0" borderId="0" xfId="0" applyAlignment="1">
      <alignment horizontal="center"/>
    </xf>
    <xf numFmtId="0" fontId="6" fillId="2" borderId="0" xfId="0" applyFont="1" applyFill="1" applyBorder="1" applyAlignment="1">
      <alignment vertical="center"/>
    </xf>
    <xf numFmtId="0" fontId="13" fillId="0" borderId="0" xfId="0" applyFont="1" applyAlignment="1">
      <alignment vertical="center"/>
    </xf>
    <xf numFmtId="0" fontId="13" fillId="0" borderId="0" xfId="0" applyFont="1" applyFill="1" applyBorder="1" applyAlignment="1">
      <alignment vertical="center"/>
    </xf>
    <xf numFmtId="0" fontId="13" fillId="0" borderId="0" xfId="0" applyFont="1" applyBorder="1" applyAlignment="1">
      <alignment vertical="center"/>
    </xf>
    <xf numFmtId="0" fontId="11" fillId="0" borderId="0" xfId="0" applyFont="1" applyBorder="1" applyAlignment="1">
      <alignment vertical="center"/>
    </xf>
    <xf numFmtId="0" fontId="10" fillId="0" borderId="0" xfId="0" applyFont="1" applyAlignment="1">
      <alignment vertical="center"/>
    </xf>
    <xf numFmtId="0" fontId="14"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2"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vertical="center"/>
    </xf>
    <xf numFmtId="0" fontId="10" fillId="0" borderId="8" xfId="0" applyFont="1" applyBorder="1" applyAlignment="1">
      <alignment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0" fontId="34" fillId="0" borderId="0" xfId="0" applyFont="1"/>
    <xf numFmtId="0" fontId="10" fillId="0" borderId="10" xfId="0" applyFont="1" applyBorder="1" applyAlignment="1">
      <alignment horizontal="center" vertical="center"/>
    </xf>
    <xf numFmtId="0" fontId="10" fillId="0" borderId="12" xfId="0" applyFont="1" applyBorder="1" applyAlignment="1">
      <alignment horizontal="left" vertical="center"/>
    </xf>
    <xf numFmtId="58" fontId="0" fillId="0" borderId="12" xfId="0" applyNumberFormat="1" applyBorder="1" applyAlignment="1">
      <alignment horizontal="left" vertical="center"/>
    </xf>
    <xf numFmtId="0" fontId="35" fillId="0" borderId="12" xfId="0" applyFont="1" applyFill="1" applyBorder="1" applyAlignment="1">
      <alignment horizontal="left" vertical="center"/>
    </xf>
    <xf numFmtId="0" fontId="4" fillId="0" borderId="12" xfId="0" applyFont="1" applyFill="1" applyBorder="1" applyAlignment="1">
      <alignment horizontal="left" vertical="center"/>
    </xf>
    <xf numFmtId="0" fontId="10" fillId="2" borderId="12" xfId="0" applyFont="1" applyFill="1" applyBorder="1" applyAlignment="1">
      <alignment horizontal="left" vertical="center"/>
    </xf>
    <xf numFmtId="0" fontId="4" fillId="2" borderId="12" xfId="0" applyFont="1" applyFill="1" applyBorder="1" applyAlignment="1">
      <alignment horizontal="left" vertical="center"/>
    </xf>
    <xf numFmtId="0" fontId="13" fillId="0" borderId="12" xfId="0" applyFont="1" applyBorder="1" applyAlignment="1">
      <alignment horizontal="left" vertical="center"/>
    </xf>
    <xf numFmtId="0" fontId="16" fillId="0" borderId="0" xfId="0" applyFont="1"/>
    <xf numFmtId="0" fontId="12" fillId="0" borderId="0" xfId="0" applyFont="1"/>
    <xf numFmtId="0" fontId="11" fillId="0" borderId="0" xfId="0" applyFont="1"/>
    <xf numFmtId="0" fontId="0" fillId="0" borderId="0" xfId="0" applyAlignment="1">
      <alignment vertical="center"/>
    </xf>
    <xf numFmtId="0" fontId="36" fillId="3" borderId="12" xfId="0" applyFont="1" applyFill="1" applyBorder="1" applyAlignment="1">
      <alignment horizontal="center" vertical="center"/>
    </xf>
    <xf numFmtId="0" fontId="37" fillId="0" borderId="0" xfId="0" applyFont="1" applyAlignment="1">
      <alignment horizontal="center" vertical="center"/>
    </xf>
    <xf numFmtId="0" fontId="38" fillId="0" borderId="0" xfId="0" applyFont="1" applyAlignment="1">
      <alignment vertical="center"/>
    </xf>
    <xf numFmtId="0" fontId="38" fillId="0" borderId="11" xfId="0" applyFont="1" applyBorder="1" applyAlignment="1">
      <alignment vertical="center"/>
    </xf>
    <xf numFmtId="2" fontId="38" fillId="0" borderId="12" xfId="0" applyNumberFormat="1" applyFont="1" applyBorder="1" applyAlignment="1">
      <alignment vertical="center"/>
    </xf>
    <xf numFmtId="0" fontId="38" fillId="0" borderId="2" xfId="0" applyFont="1" applyBorder="1" applyAlignment="1">
      <alignment vertical="center"/>
    </xf>
    <xf numFmtId="0" fontId="13" fillId="0" borderId="12" xfId="0" applyFont="1" applyBorder="1" applyAlignment="1">
      <alignment vertical="center"/>
    </xf>
    <xf numFmtId="0" fontId="7" fillId="0" borderId="0" xfId="3"/>
    <xf numFmtId="0" fontId="0" fillId="0" borderId="0" xfId="3" applyFont="1"/>
    <xf numFmtId="0" fontId="38" fillId="0" borderId="0" xfId="0" applyFont="1" applyBorder="1" applyAlignment="1">
      <alignment vertical="center"/>
    </xf>
    <xf numFmtId="2" fontId="38" fillId="0" borderId="0" xfId="0" applyNumberFormat="1" applyFont="1" applyBorder="1" applyAlignment="1">
      <alignment vertical="center"/>
    </xf>
    <xf numFmtId="0" fontId="39" fillId="3" borderId="10" xfId="0" applyFont="1" applyFill="1" applyBorder="1" applyAlignment="1">
      <alignment horizontal="center" vertical="center"/>
    </xf>
    <xf numFmtId="0" fontId="39" fillId="3" borderId="13" xfId="0" applyFont="1" applyFill="1" applyBorder="1" applyAlignment="1">
      <alignment horizontal="center" vertical="center" wrapText="1"/>
    </xf>
    <xf numFmtId="0" fontId="39" fillId="3" borderId="13" xfId="0" applyFont="1" applyFill="1" applyBorder="1" applyAlignment="1">
      <alignment horizontal="center" vertical="center"/>
    </xf>
    <xf numFmtId="0" fontId="39" fillId="3" borderId="8" xfId="0" applyFont="1" applyFill="1" applyBorder="1" applyAlignment="1">
      <alignment horizontal="center" vertical="center" wrapText="1"/>
    </xf>
    <xf numFmtId="0" fontId="13" fillId="0" borderId="19" xfId="0" applyFont="1" applyBorder="1" applyAlignment="1">
      <alignment vertical="center"/>
    </xf>
    <xf numFmtId="0" fontId="38" fillId="0" borderId="20" xfId="0" applyFont="1" applyBorder="1" applyAlignment="1">
      <alignment vertical="center"/>
    </xf>
    <xf numFmtId="0" fontId="38" fillId="0" borderId="11" xfId="0" applyFont="1" applyBorder="1" applyAlignment="1">
      <alignment horizontal="left" vertical="center"/>
    </xf>
    <xf numFmtId="0" fontId="37" fillId="0" borderId="0" xfId="0" applyFont="1" applyAlignment="1">
      <alignment horizontal="center" vertical="center"/>
    </xf>
    <xf numFmtId="0" fontId="36" fillId="3" borderId="12" xfId="0" applyFont="1" applyFill="1" applyBorder="1" applyAlignment="1">
      <alignment horizontal="center" vertical="center"/>
    </xf>
    <xf numFmtId="0" fontId="24" fillId="0" borderId="12" xfId="0" applyFont="1" applyBorder="1" applyAlignment="1">
      <alignment horizontal="left" vertical="center"/>
    </xf>
    <xf numFmtId="14" fontId="0" fillId="0" borderId="0" xfId="0" applyNumberFormat="1"/>
    <xf numFmtId="0" fontId="25" fillId="0" borderId="0" xfId="0" applyFont="1" applyFill="1" applyAlignment="1">
      <alignment vertical="top"/>
    </xf>
    <xf numFmtId="0" fontId="26" fillId="0" borderId="0" xfId="0" applyFont="1" applyFill="1" applyAlignment="1">
      <alignment vertical="center"/>
    </xf>
    <xf numFmtId="58" fontId="27" fillId="0" borderId="0" xfId="0" applyNumberFormat="1" applyFont="1" applyFill="1" applyAlignment="1">
      <alignment horizontal="right" vertical="center"/>
    </xf>
    <xf numFmtId="0" fontId="27" fillId="0" borderId="0" xfId="0" applyFont="1" applyFill="1" applyAlignment="1">
      <alignment vertical="center"/>
    </xf>
    <xf numFmtId="0" fontId="29" fillId="0" borderId="0" xfId="0" applyFont="1" applyFill="1" applyAlignment="1">
      <alignment vertical="center"/>
    </xf>
    <xf numFmtId="0" fontId="29" fillId="0" borderId="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7" fillId="0" borderId="6" xfId="0" applyFont="1" applyFill="1" applyBorder="1" applyAlignment="1">
      <alignment vertical="center"/>
    </xf>
    <xf numFmtId="0" fontId="27" fillId="0" borderId="0" xfId="0" applyFont="1" applyFill="1" applyBorder="1" applyAlignment="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shrinkToFit="1"/>
    </xf>
    <xf numFmtId="0" fontId="27" fillId="0" borderId="7" xfId="0" applyFont="1" applyFill="1" applyBorder="1" applyAlignment="1">
      <alignment vertical="center"/>
    </xf>
    <xf numFmtId="0" fontId="26" fillId="0" borderId="7" xfId="0" applyFont="1" applyFill="1" applyBorder="1" applyAlignment="1">
      <alignment vertical="center"/>
    </xf>
    <xf numFmtId="0" fontId="26" fillId="0" borderId="10" xfId="0" applyFont="1" applyFill="1" applyBorder="1" applyAlignment="1">
      <alignment vertical="center"/>
    </xf>
    <xf numFmtId="0" fontId="27" fillId="0" borderId="0" xfId="0" applyFont="1" applyFill="1" applyBorder="1" applyAlignment="1">
      <alignment horizontal="center" vertical="center"/>
    </xf>
    <xf numFmtId="0" fontId="28" fillId="0" borderId="0" xfId="0" applyFont="1" applyFill="1" applyAlignment="1">
      <alignment horizontal="center" vertical="center"/>
    </xf>
    <xf numFmtId="58" fontId="27" fillId="0" borderId="0" xfId="0" applyNumberFormat="1" applyFont="1" applyFill="1" applyAlignment="1">
      <alignment horizontal="center" vertical="center"/>
    </xf>
    <xf numFmtId="0" fontId="10" fillId="0" borderId="6" xfId="0" applyFont="1" applyBorder="1" applyAlignment="1">
      <alignment vertical="center"/>
    </xf>
    <xf numFmtId="0" fontId="10" fillId="0" borderId="9" xfId="0" applyFont="1" applyBorder="1" applyAlignment="1">
      <alignment horizontal="left" vertical="center"/>
    </xf>
    <xf numFmtId="0" fontId="29" fillId="0" borderId="0" xfId="0" applyFont="1" applyFill="1" applyBorder="1" applyAlignment="1">
      <alignment horizontal="center" vertical="center"/>
    </xf>
    <xf numFmtId="0" fontId="4" fillId="0" borderId="6" xfId="0" applyFont="1" applyBorder="1" applyAlignment="1">
      <alignment horizontal="right" vertical="center"/>
    </xf>
    <xf numFmtId="0" fontId="6" fillId="0" borderId="0" xfId="0" applyFont="1" applyBorder="1" applyAlignment="1">
      <alignment horizontal="right" vertical="center"/>
    </xf>
    <xf numFmtId="0" fontId="6" fillId="0" borderId="7" xfId="0" applyFont="1" applyBorder="1" applyAlignment="1">
      <alignment horizontal="right" vertical="center"/>
    </xf>
    <xf numFmtId="0" fontId="26" fillId="0" borderId="0" xfId="0" applyFont="1" applyFill="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6" xfId="0" applyFont="1" applyFill="1" applyBorder="1" applyAlignment="1">
      <alignment vertical="center"/>
    </xf>
    <xf numFmtId="0" fontId="26" fillId="0" borderId="0" xfId="0" applyFont="1" applyFill="1" applyBorder="1" applyAlignment="1">
      <alignment horizontal="left" vertical="center"/>
    </xf>
    <xf numFmtId="0" fontId="30" fillId="0" borderId="0"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30" fillId="0" borderId="0" xfId="0" applyFont="1" applyFill="1" applyAlignment="1">
      <alignment vertical="center"/>
    </xf>
    <xf numFmtId="0" fontId="41" fillId="0" borderId="0" xfId="0" applyFont="1" applyFill="1" applyAlignment="1">
      <alignment vertical="center"/>
    </xf>
    <xf numFmtId="0" fontId="41" fillId="0" borderId="0" xfId="0" applyFont="1" applyFill="1" applyBorder="1" applyAlignment="1">
      <alignment vertical="center"/>
    </xf>
    <xf numFmtId="0" fontId="41" fillId="0" borderId="0" xfId="3" applyFont="1" applyFill="1"/>
    <xf numFmtId="0" fontId="30" fillId="0" borderId="0" xfId="0" applyFont="1" applyFill="1" applyAlignment="1">
      <alignment horizontal="right" vertical="center"/>
    </xf>
    <xf numFmtId="0" fontId="10" fillId="0" borderId="12" xfId="0" applyFont="1" applyFill="1" applyBorder="1" applyAlignment="1">
      <alignment horizontal="left" vertical="center"/>
    </xf>
    <xf numFmtId="0" fontId="10" fillId="0" borderId="12" xfId="0" applyFont="1" applyFill="1" applyBorder="1" applyAlignment="1">
      <alignment horizontal="right" vertical="center"/>
    </xf>
    <xf numFmtId="0" fontId="27" fillId="0" borderId="0" xfId="0" applyFont="1" applyFill="1" applyAlignment="1">
      <alignment horizontal="left" vertical="center"/>
    </xf>
    <xf numFmtId="0" fontId="0" fillId="0" borderId="0" xfId="0" applyFill="1"/>
    <xf numFmtId="0" fontId="6" fillId="0" borderId="0" xfId="0" applyFont="1" applyFill="1" applyBorder="1" applyAlignment="1">
      <alignment vertical="center"/>
    </xf>
    <xf numFmtId="0" fontId="0" fillId="0" borderId="0" xfId="3" applyFont="1" applyFill="1"/>
    <xf numFmtId="0" fontId="7" fillId="0" borderId="0" xfId="3" applyFill="1"/>
    <xf numFmtId="0" fontId="42" fillId="0" borderId="0" xfId="0" applyFont="1" applyFill="1" applyBorder="1"/>
    <xf numFmtId="0" fontId="0" fillId="0" borderId="0" xfId="0" applyFill="1" applyBorder="1"/>
    <xf numFmtId="0" fontId="11" fillId="0" borderId="0" xfId="0" applyFont="1" applyFill="1" applyBorder="1" applyAlignment="1">
      <alignment vertical="center"/>
    </xf>
    <xf numFmtId="176" fontId="10" fillId="0" borderId="12" xfId="0" applyNumberFormat="1" applyFont="1" applyBorder="1" applyAlignment="1">
      <alignment horizontal="left" vertical="center"/>
    </xf>
    <xf numFmtId="176" fontId="0" fillId="0" borderId="12" xfId="0" applyNumberFormat="1" applyBorder="1" applyAlignment="1">
      <alignment horizontal="left" vertical="center"/>
    </xf>
    <xf numFmtId="0" fontId="10" fillId="0" borderId="46" xfId="0" applyFont="1" applyBorder="1" applyAlignment="1">
      <alignment vertical="center"/>
    </xf>
    <xf numFmtId="0" fontId="10" fillId="0" borderId="48" xfId="0" applyFont="1" applyBorder="1" applyAlignment="1">
      <alignment vertical="center"/>
    </xf>
    <xf numFmtId="0" fontId="4" fillId="0" borderId="6" xfId="0" applyFont="1" applyBorder="1" applyAlignment="1">
      <alignment vertical="center" justifyLastLine="1"/>
    </xf>
    <xf numFmtId="0" fontId="4" fillId="0" borderId="7" xfId="0" applyFont="1" applyBorder="1" applyAlignment="1">
      <alignment vertical="center" justifyLastLine="1"/>
    </xf>
    <xf numFmtId="0" fontId="4" fillId="0" borderId="6" xfId="0" applyFont="1" applyBorder="1" applyAlignment="1">
      <alignment vertical="center"/>
    </xf>
    <xf numFmtId="0" fontId="10" fillId="0" borderId="18" xfId="0" applyFont="1" applyBorder="1" applyAlignment="1">
      <alignment horizontal="left" vertical="center"/>
    </xf>
    <xf numFmtId="0" fontId="11" fillId="0" borderId="18" xfId="0" applyFont="1" applyBorder="1" applyAlignment="1">
      <alignment horizontal="left" vertical="center"/>
    </xf>
    <xf numFmtId="0" fontId="0" fillId="0" borderId="18" xfId="0" applyBorder="1" applyAlignment="1">
      <alignment horizontal="left" vertical="center"/>
    </xf>
    <xf numFmtId="0" fontId="10" fillId="0" borderId="61" xfId="0" applyFont="1" applyBorder="1" applyAlignment="1">
      <alignment horizontal="left" vertical="center"/>
    </xf>
    <xf numFmtId="177" fontId="10" fillId="0" borderId="0" xfId="0" applyNumberFormat="1" applyFont="1" applyBorder="1" applyAlignment="1">
      <alignment horizontal="left" vertical="center"/>
    </xf>
    <xf numFmtId="177" fontId="10" fillId="0" borderId="40" xfId="0" applyNumberFormat="1" applyFont="1" applyBorder="1" applyAlignment="1">
      <alignment horizontal="left" vertical="center"/>
    </xf>
    <xf numFmtId="177" fontId="31" fillId="0" borderId="0" xfId="0" applyNumberFormat="1" applyFont="1" applyBorder="1" applyAlignment="1">
      <alignment horizontal="left"/>
    </xf>
    <xf numFmtId="0" fontId="0" fillId="0" borderId="0" xfId="0" applyFont="1" applyFill="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9" xfId="0" applyFont="1" applyFill="1" applyBorder="1" applyAlignment="1">
      <alignment horizontal="left" vertical="top"/>
    </xf>
    <xf numFmtId="0" fontId="6" fillId="0" borderId="4" xfId="0" applyFont="1" applyBorder="1" applyAlignment="1">
      <alignment vertical="center"/>
    </xf>
    <xf numFmtId="0" fontId="25" fillId="0" borderId="0"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xf>
    <xf numFmtId="0" fontId="11" fillId="0" borderId="12" xfId="0" applyFont="1" applyBorder="1" applyAlignment="1">
      <alignment horizontal="left" vertical="center"/>
    </xf>
    <xf numFmtId="0" fontId="27" fillId="0" borderId="0" xfId="0" applyFont="1" applyFill="1" applyBorder="1" applyAlignment="1">
      <alignment horizontal="left" vertical="center"/>
    </xf>
    <xf numFmtId="0" fontId="27" fillId="0" borderId="7" xfId="0" applyFont="1" applyFill="1" applyBorder="1" applyAlignment="1">
      <alignment horizontal="left" vertical="center"/>
    </xf>
    <xf numFmtId="0" fontId="4" fillId="0" borderId="0" xfId="0" applyFont="1" applyAlignment="1">
      <alignment horizontal="left" vertical="center"/>
    </xf>
    <xf numFmtId="0" fontId="10" fillId="0" borderId="3" xfId="0" applyFont="1" applyBorder="1" applyAlignment="1">
      <alignment horizontal="center" vertical="center"/>
    </xf>
    <xf numFmtId="0" fontId="0" fillId="0" borderId="46" xfId="0" applyFont="1" applyBorder="1" applyAlignment="1">
      <alignment vertical="center"/>
    </xf>
    <xf numFmtId="0" fontId="0" fillId="0" borderId="2" xfId="0" applyFont="1" applyBorder="1" applyAlignment="1">
      <alignment vertical="center"/>
    </xf>
    <xf numFmtId="0" fontId="0" fillId="0" borderId="12" xfId="0" applyFont="1" applyBorder="1" applyAlignment="1">
      <alignment horizontal="center" vertical="center"/>
    </xf>
    <xf numFmtId="0" fontId="0" fillId="0" borderId="18"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xf>
    <xf numFmtId="0" fontId="0" fillId="0" borderId="12" xfId="0" applyBorder="1" applyAlignment="1">
      <alignment horizontal="left" vertical="center"/>
    </xf>
    <xf numFmtId="0" fontId="10" fillId="0" borderId="12" xfId="0" applyFont="1" applyBorder="1" applyAlignment="1">
      <alignment horizontal="left" vertical="center" shrinkToFit="1"/>
    </xf>
    <xf numFmtId="0" fontId="10" fillId="0" borderId="13" xfId="0" applyFont="1" applyBorder="1" applyAlignment="1">
      <alignment horizontal="left" vertical="center"/>
    </xf>
    <xf numFmtId="176" fontId="0" fillId="0" borderId="13" xfId="0" applyNumberFormat="1" applyBorder="1" applyAlignment="1">
      <alignment horizontal="left" vertical="center"/>
    </xf>
    <xf numFmtId="0" fontId="0" fillId="0" borderId="13" xfId="0" applyBorder="1" applyAlignment="1">
      <alignment horizontal="left" vertical="center"/>
    </xf>
    <xf numFmtId="0" fontId="10" fillId="0" borderId="62" xfId="0" applyFont="1" applyBorder="1" applyAlignment="1">
      <alignment horizontal="left" vertical="center"/>
    </xf>
    <xf numFmtId="176" fontId="0" fillId="0" borderId="62" xfId="0" applyNumberFormat="1" applyBorder="1" applyAlignment="1">
      <alignment horizontal="left" vertical="center"/>
    </xf>
    <xf numFmtId="0" fontId="0" fillId="0" borderId="62" xfId="0" applyBorder="1" applyAlignment="1">
      <alignment horizontal="left" vertical="center"/>
    </xf>
    <xf numFmtId="0" fontId="10" fillId="0" borderId="63" xfId="0" applyFont="1" applyBorder="1" applyAlignment="1">
      <alignment horizontal="left" vertical="center"/>
    </xf>
    <xf numFmtId="176" fontId="0" fillId="0" borderId="63" xfId="0" applyNumberFormat="1" applyBorder="1" applyAlignment="1">
      <alignment horizontal="left" vertical="center"/>
    </xf>
    <xf numFmtId="0" fontId="0" fillId="0" borderId="63" xfId="0" applyBorder="1" applyAlignment="1">
      <alignment horizontal="left" vertical="center"/>
    </xf>
    <xf numFmtId="0" fontId="43" fillId="0" borderId="0" xfId="0" applyFont="1" applyFill="1" applyAlignment="1">
      <alignment horizontal="center" vertical="top"/>
    </xf>
    <xf numFmtId="0" fontId="44" fillId="0" borderId="0" xfId="0" applyFont="1" applyFill="1" applyAlignment="1">
      <alignment horizontal="center" vertical="top"/>
    </xf>
    <xf numFmtId="0" fontId="46" fillId="0" borderId="0" xfId="0" applyFont="1" applyAlignment="1">
      <alignment horizontal="center" vertical="center"/>
    </xf>
    <xf numFmtId="0" fontId="45" fillId="0" borderId="0" xfId="0" applyFont="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52" xfId="0" applyFont="1" applyBorder="1" applyAlignment="1">
      <alignment horizontal="center" vertical="center"/>
    </xf>
    <xf numFmtId="0" fontId="29" fillId="0" borderId="9" xfId="0" applyNumberFormat="1" applyFont="1" applyBorder="1" applyAlignment="1">
      <alignment horizontal="left"/>
    </xf>
    <xf numFmtId="0" fontId="31" fillId="0" borderId="9" xfId="0" applyFont="1" applyBorder="1" applyAlignment="1">
      <alignment horizontal="left" vertical="center"/>
    </xf>
    <xf numFmtId="0" fontId="0" fillId="5" borderId="7" xfId="0" applyFill="1" applyBorder="1" applyAlignment="1">
      <alignment horizontal="center" vertical="center" textRotation="255"/>
    </xf>
    <xf numFmtId="0" fontId="0" fillId="6" borderId="64" xfId="0" applyFill="1" applyBorder="1" applyAlignment="1">
      <alignment horizontal="center" vertical="center" textRotation="255"/>
    </xf>
    <xf numFmtId="0" fontId="0" fillId="6" borderId="7" xfId="0" applyFill="1" applyBorder="1" applyAlignment="1">
      <alignment horizontal="center" vertical="center" textRotation="255"/>
    </xf>
    <xf numFmtId="0" fontId="0" fillId="6" borderId="65" xfId="0" applyFill="1" applyBorder="1" applyAlignment="1">
      <alignment horizontal="center" vertical="center" textRotation="255"/>
    </xf>
    <xf numFmtId="0" fontId="0" fillId="7" borderId="7" xfId="0" applyFill="1" applyBorder="1" applyAlignment="1">
      <alignment horizontal="center" vertical="center" textRotation="255"/>
    </xf>
    <xf numFmtId="0" fontId="0" fillId="8" borderId="7" xfId="0" applyFill="1" applyBorder="1" applyAlignment="1">
      <alignment horizontal="center" vertical="center" textRotation="255"/>
    </xf>
    <xf numFmtId="0" fontId="27" fillId="0" borderId="0" xfId="0" applyFont="1" applyFill="1" applyBorder="1" applyAlignment="1">
      <alignment horizontal="left" vertical="center"/>
    </xf>
    <xf numFmtId="0" fontId="27" fillId="0" borderId="7" xfId="0" applyFont="1" applyFill="1" applyBorder="1" applyAlignment="1">
      <alignment horizontal="left" vertical="center"/>
    </xf>
    <xf numFmtId="0" fontId="26" fillId="0" borderId="0" xfId="0" applyFont="1" applyFill="1" applyBorder="1" applyAlignment="1">
      <alignment horizontal="left" vertical="center"/>
    </xf>
    <xf numFmtId="0" fontId="26" fillId="0" borderId="7" xfId="0" applyFont="1" applyFill="1" applyBorder="1" applyAlignment="1">
      <alignment horizontal="left" vertical="center"/>
    </xf>
    <xf numFmtId="0" fontId="29"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26" fillId="0" borderId="0" xfId="0" applyFont="1" applyFill="1" applyBorder="1" applyAlignment="1">
      <alignment horizontal="distributed" vertical="center"/>
    </xf>
    <xf numFmtId="0" fontId="26" fillId="0" borderId="12" xfId="0" applyFont="1" applyFill="1" applyBorder="1" applyAlignment="1">
      <alignment horizontal="center" vertical="center"/>
    </xf>
    <xf numFmtId="0" fontId="29" fillId="0" borderId="6"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2" xfId="0" applyFont="1" applyFill="1" applyBorder="1" applyAlignment="1">
      <alignment horizontal="center" vertical="center"/>
    </xf>
    <xf numFmtId="0" fontId="27" fillId="0" borderId="12" xfId="0" applyFont="1" applyFill="1" applyBorder="1" applyAlignment="1">
      <alignment horizontal="left" vertical="center" indent="1" shrinkToFit="1"/>
    </xf>
    <xf numFmtId="176" fontId="27" fillId="0" borderId="12" xfId="0" applyNumberFormat="1" applyFont="1" applyFill="1" applyBorder="1" applyAlignment="1">
      <alignment horizontal="left" vertical="center" indent="1" shrinkToFit="1"/>
    </xf>
    <xf numFmtId="0" fontId="27" fillId="0" borderId="3" xfId="0" applyFont="1" applyFill="1" applyBorder="1" applyAlignment="1">
      <alignment horizontal="left" vertical="center" indent="1" shrinkToFit="1"/>
    </xf>
    <xf numFmtId="0" fontId="27" fillId="0" borderId="4" xfId="0" applyFont="1" applyFill="1" applyBorder="1" applyAlignment="1">
      <alignment horizontal="left" vertical="center" indent="1" shrinkToFit="1"/>
    </xf>
    <xf numFmtId="0" fontId="27" fillId="0" borderId="5" xfId="0" applyFont="1" applyFill="1" applyBorder="1" applyAlignment="1">
      <alignment horizontal="left" vertical="center" indent="1" shrinkToFit="1"/>
    </xf>
    <xf numFmtId="0" fontId="27" fillId="0" borderId="8" xfId="0" applyFont="1" applyFill="1" applyBorder="1" applyAlignment="1">
      <alignment horizontal="left" vertical="center" indent="1" shrinkToFit="1"/>
    </xf>
    <xf numFmtId="0" fontId="27" fillId="0" borderId="9" xfId="0" applyFont="1" applyFill="1" applyBorder="1" applyAlignment="1">
      <alignment horizontal="left" vertical="center" indent="1" shrinkToFit="1"/>
    </xf>
    <xf numFmtId="0" fontId="27" fillId="0" borderId="10" xfId="0" applyFont="1" applyFill="1" applyBorder="1" applyAlignment="1">
      <alignment horizontal="left" vertical="center" indent="1" shrinkToFit="1"/>
    </xf>
    <xf numFmtId="0" fontId="26" fillId="0" borderId="3" xfId="0" applyFont="1" applyFill="1" applyBorder="1" applyAlignment="1">
      <alignment horizontal="left" vertical="center" indent="1"/>
    </xf>
    <xf numFmtId="0" fontId="26" fillId="0" borderId="4" xfId="0" applyFont="1" applyFill="1" applyBorder="1" applyAlignment="1">
      <alignment horizontal="left" vertical="center" indent="1"/>
    </xf>
    <xf numFmtId="0" fontId="26" fillId="0" borderId="5" xfId="0" applyFont="1" applyFill="1" applyBorder="1" applyAlignment="1">
      <alignment horizontal="left" vertical="center" indent="1"/>
    </xf>
    <xf numFmtId="0" fontId="26" fillId="0" borderId="8" xfId="0" applyFont="1" applyFill="1" applyBorder="1" applyAlignment="1">
      <alignment horizontal="left" vertical="center" indent="1"/>
    </xf>
    <xf numFmtId="0" fontId="26" fillId="0" borderId="9" xfId="0" applyFont="1" applyFill="1" applyBorder="1" applyAlignment="1">
      <alignment horizontal="left" vertical="center" indent="1"/>
    </xf>
    <xf numFmtId="0" fontId="26" fillId="0" borderId="10" xfId="0" applyFont="1" applyFill="1" applyBorder="1" applyAlignment="1">
      <alignment horizontal="left" vertical="center" indent="1"/>
    </xf>
    <xf numFmtId="0" fontId="26" fillId="0" borderId="3" xfId="0" applyFont="1" applyFill="1" applyBorder="1" applyAlignment="1">
      <alignment horizontal="left" vertical="center" wrapText="1" indent="1"/>
    </xf>
    <xf numFmtId="0" fontId="26" fillId="0" borderId="4" xfId="0" applyFont="1" applyFill="1" applyBorder="1" applyAlignment="1">
      <alignment horizontal="left" vertical="center" wrapText="1" indent="1"/>
    </xf>
    <xf numFmtId="0" fontId="26" fillId="0" borderId="5" xfId="0" applyFont="1" applyFill="1" applyBorder="1" applyAlignment="1">
      <alignment horizontal="left" vertical="center" wrapText="1" indent="1"/>
    </xf>
    <xf numFmtId="0" fontId="26" fillId="0" borderId="8" xfId="0" applyFont="1" applyFill="1" applyBorder="1" applyAlignment="1">
      <alignment horizontal="left" vertical="center" wrapText="1" indent="1"/>
    </xf>
    <xf numFmtId="0" fontId="26" fillId="0" borderId="9" xfId="0" applyFont="1" applyFill="1" applyBorder="1" applyAlignment="1">
      <alignment horizontal="left" vertical="center" wrapText="1" indent="1"/>
    </xf>
    <xf numFmtId="0" fontId="26" fillId="0" borderId="10" xfId="0" applyFont="1" applyFill="1" applyBorder="1" applyAlignment="1">
      <alignment horizontal="left" vertical="center" wrapText="1" indent="1"/>
    </xf>
    <xf numFmtId="0" fontId="26" fillId="0" borderId="0" xfId="0" applyFont="1" applyFill="1" applyBorder="1" applyAlignment="1">
      <alignment horizontal="left" vertical="center" wrapText="1" indent="1" shrinkToFit="1"/>
    </xf>
    <xf numFmtId="0" fontId="26" fillId="0" borderId="7" xfId="0" applyFont="1" applyFill="1" applyBorder="1" applyAlignment="1">
      <alignment horizontal="left" vertical="center" wrapText="1" indent="1" shrinkToFit="1"/>
    </xf>
    <xf numFmtId="0" fontId="28" fillId="0" borderId="0" xfId="0" applyFont="1" applyFill="1" applyAlignment="1">
      <alignment horizontal="center" vertical="center"/>
    </xf>
    <xf numFmtId="58" fontId="27" fillId="0" borderId="0" xfId="0" applyNumberFormat="1" applyFont="1" applyFill="1" applyAlignment="1">
      <alignment horizontal="distributed" vertical="center"/>
    </xf>
    <xf numFmtId="0" fontId="27" fillId="0" borderId="0" xfId="0" applyFont="1" applyFill="1" applyAlignment="1">
      <alignment horizontal="left" vertical="center"/>
    </xf>
    <xf numFmtId="0" fontId="26" fillId="0" borderId="0" xfId="0" applyFont="1" applyFill="1" applyAlignment="1">
      <alignment horizontal="left" vertical="center" shrinkToFit="1"/>
    </xf>
    <xf numFmtId="0" fontId="29" fillId="0" borderId="0" xfId="0" applyFont="1" applyFill="1" applyAlignment="1">
      <alignment horizontal="center" vertical="center"/>
    </xf>
    <xf numFmtId="0" fontId="29" fillId="0" borderId="0" xfId="0" applyFont="1" applyFill="1" applyAlignment="1">
      <alignment horizontal="center" vertical="center" wrapText="1"/>
    </xf>
    <xf numFmtId="0" fontId="29" fillId="0" borderId="0" xfId="0" applyFont="1" applyFill="1" applyAlignment="1">
      <alignment horizontal="left" vertical="center" wrapText="1"/>
    </xf>
    <xf numFmtId="0" fontId="29" fillId="0" borderId="9" xfId="0" applyFont="1" applyFill="1" applyBorder="1" applyAlignment="1">
      <alignment horizontal="left" vertical="center" wrapText="1"/>
    </xf>
    <xf numFmtId="0" fontId="25" fillId="0" borderId="6" xfId="0" applyFont="1" applyFill="1" applyBorder="1" applyAlignment="1">
      <alignment horizontal="right" vertical="center" wrapText="1" shrinkToFit="1"/>
    </xf>
    <xf numFmtId="0" fontId="25" fillId="0" borderId="0" xfId="0" applyFont="1" applyFill="1" applyBorder="1" applyAlignment="1">
      <alignment horizontal="right" vertical="center" wrapText="1" shrinkToFit="1"/>
    </xf>
    <xf numFmtId="0" fontId="26" fillId="0" borderId="12" xfId="0" applyFont="1" applyFill="1" applyBorder="1" applyAlignment="1">
      <alignment horizontal="center" vertical="center" wrapText="1"/>
    </xf>
    <xf numFmtId="0" fontId="30" fillId="0" borderId="12" xfId="0" applyFont="1" applyFill="1" applyBorder="1" applyAlignment="1">
      <alignment horizontal="left" vertical="center" wrapText="1" shrinkToFit="1"/>
    </xf>
    <xf numFmtId="0" fontId="30" fillId="0" borderId="18" xfId="0" applyFont="1" applyFill="1" applyBorder="1" applyAlignment="1">
      <alignment horizontal="left" vertical="center" wrapText="1" shrinkToFit="1"/>
    </xf>
    <xf numFmtId="176" fontId="27" fillId="0" borderId="3" xfId="0" applyNumberFormat="1" applyFont="1" applyFill="1" applyBorder="1" applyAlignment="1">
      <alignment horizontal="left" vertical="center" indent="1" shrinkToFit="1"/>
    </xf>
    <xf numFmtId="176" fontId="27" fillId="0" borderId="4" xfId="0" applyNumberFormat="1" applyFont="1" applyFill="1" applyBorder="1" applyAlignment="1">
      <alignment horizontal="left" vertical="center" indent="1" shrinkToFit="1"/>
    </xf>
    <xf numFmtId="176" fontId="27" fillId="0" borderId="5" xfId="0" applyNumberFormat="1" applyFont="1" applyFill="1" applyBorder="1" applyAlignment="1">
      <alignment horizontal="left" vertical="center" indent="1" shrinkToFit="1"/>
    </xf>
    <xf numFmtId="176" fontId="27" fillId="0" borderId="8" xfId="0" applyNumberFormat="1" applyFont="1" applyFill="1" applyBorder="1" applyAlignment="1">
      <alignment horizontal="left" vertical="center" indent="1" shrinkToFit="1"/>
    </xf>
    <xf numFmtId="176" fontId="27" fillId="0" borderId="9" xfId="0" applyNumberFormat="1" applyFont="1" applyFill="1" applyBorder="1" applyAlignment="1">
      <alignment horizontal="left" vertical="center" indent="1" shrinkToFit="1"/>
    </xf>
    <xf numFmtId="176" fontId="27" fillId="0" borderId="10" xfId="0" applyNumberFormat="1" applyFont="1" applyFill="1" applyBorder="1" applyAlignment="1">
      <alignment horizontal="left" vertical="center" indent="1" shrinkToFit="1"/>
    </xf>
    <xf numFmtId="38" fontId="26" fillId="0" borderId="12" xfId="1" applyFont="1" applyFill="1" applyBorder="1" applyAlignment="1">
      <alignment horizontal="center" vertical="center"/>
    </xf>
    <xf numFmtId="38" fontId="27" fillId="0" borderId="12" xfId="1" applyFont="1" applyFill="1" applyBorder="1" applyAlignment="1">
      <alignment horizontal="left" vertical="center" indent="1"/>
    </xf>
    <xf numFmtId="0" fontId="26" fillId="0" borderId="3" xfId="0" applyFont="1" applyFill="1" applyBorder="1" applyAlignment="1">
      <alignment horizontal="left" vertical="center" indent="1" shrinkToFit="1"/>
    </xf>
    <xf numFmtId="0" fontId="26" fillId="0" borderId="4" xfId="0" applyFont="1" applyFill="1" applyBorder="1" applyAlignment="1">
      <alignment horizontal="left" vertical="center" indent="1" shrinkToFit="1"/>
    </xf>
    <xf numFmtId="0" fontId="26" fillId="0" borderId="8" xfId="0" applyFont="1" applyFill="1" applyBorder="1" applyAlignment="1">
      <alignment horizontal="left" vertical="center" indent="1" shrinkToFit="1"/>
    </xf>
    <xf numFmtId="0" fontId="26" fillId="0" borderId="9" xfId="0" applyFont="1" applyFill="1" applyBorder="1" applyAlignment="1">
      <alignment horizontal="left" vertical="center" indent="1" shrinkToFit="1"/>
    </xf>
    <xf numFmtId="0" fontId="26" fillId="0" borderId="4" xfId="0" applyFont="1" applyFill="1" applyBorder="1" applyAlignment="1">
      <alignment horizontal="left" vertical="center" shrinkToFit="1"/>
    </xf>
    <xf numFmtId="0" fontId="26" fillId="0" borderId="5" xfId="0" applyFont="1" applyFill="1" applyBorder="1" applyAlignment="1">
      <alignment horizontal="left" vertical="center" shrinkToFit="1"/>
    </xf>
    <xf numFmtId="0" fontId="26" fillId="0" borderId="9" xfId="0" applyFont="1" applyFill="1" applyBorder="1" applyAlignment="1">
      <alignment horizontal="left" vertical="center" shrinkToFit="1"/>
    </xf>
    <xf numFmtId="0" fontId="26" fillId="0" borderId="10" xfId="0" applyFont="1" applyFill="1" applyBorder="1" applyAlignment="1">
      <alignment horizontal="left" vertical="center" shrinkToFit="1"/>
    </xf>
    <xf numFmtId="0" fontId="37" fillId="0" borderId="0" xfId="0" applyFont="1" applyAlignment="1">
      <alignment horizontal="center" vertical="center"/>
    </xf>
    <xf numFmtId="0" fontId="36" fillId="3" borderId="12" xfId="0" applyFont="1" applyFill="1" applyBorder="1" applyAlignment="1">
      <alignment horizontal="center" vertical="center"/>
    </xf>
    <xf numFmtId="0" fontId="36" fillId="4" borderId="0" xfId="0" applyFont="1" applyFill="1" applyAlignment="1">
      <alignment horizontal="center" vertical="center" shrinkToFit="1"/>
    </xf>
    <xf numFmtId="0" fontId="38" fillId="0" borderId="0" xfId="0" applyFont="1" applyAlignment="1">
      <alignment horizontal="left" vertical="center" shrinkToFit="1"/>
    </xf>
    <xf numFmtId="0" fontId="40" fillId="0" borderId="0" xfId="0" applyFont="1" applyAlignment="1">
      <alignment horizontal="left" vertical="center" shrinkToFit="1"/>
    </xf>
    <xf numFmtId="0" fontId="38" fillId="0" borderId="0" xfId="0" applyFont="1" applyAlignment="1">
      <alignment horizontal="left" vertical="center"/>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shrinkToFit="1"/>
    </xf>
    <xf numFmtId="0" fontId="4" fillId="0" borderId="9" xfId="0" applyFont="1" applyBorder="1" applyAlignment="1">
      <alignment horizontal="left" vertical="center" shrinkToFit="1"/>
    </xf>
    <xf numFmtId="0" fontId="9"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distributed" wrapTex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horizontal="right" vertical="center" shrinkToFit="1"/>
    </xf>
    <xf numFmtId="0" fontId="4" fillId="0" borderId="9" xfId="0" applyFont="1" applyBorder="1" applyAlignment="1">
      <alignment horizontal="right" vertical="center" shrinkToFit="1"/>
    </xf>
    <xf numFmtId="0" fontId="4" fillId="0" borderId="4" xfId="0" applyFont="1" applyBorder="1" applyAlignment="1">
      <alignment horizontal="distributed" vertical="center"/>
    </xf>
    <xf numFmtId="0" fontId="4" fillId="0" borderId="9" xfId="0" applyFont="1" applyBorder="1" applyAlignment="1">
      <alignment horizontal="distributed" vertical="center"/>
    </xf>
    <xf numFmtId="0" fontId="4" fillId="0" borderId="4" xfId="0" applyFont="1" applyBorder="1" applyAlignment="1">
      <alignment horizontal="right" vertical="center"/>
    </xf>
    <xf numFmtId="0" fontId="4" fillId="0" borderId="9" xfId="0" applyFont="1" applyBorder="1" applyAlignment="1">
      <alignment horizontal="righ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0" fillId="0" borderId="54" xfId="0" applyFont="1" applyBorder="1" applyAlignment="1">
      <alignment horizontal="left" vertical="center" wrapText="1"/>
    </xf>
    <xf numFmtId="0" fontId="0" fillId="0" borderId="5" xfId="0" applyFont="1" applyBorder="1" applyAlignment="1">
      <alignment horizontal="left" vertical="center" wrapText="1"/>
    </xf>
    <xf numFmtId="0" fontId="0" fillId="0" borderId="55" xfId="0" applyFont="1" applyBorder="1" applyAlignment="1">
      <alignment horizontal="left" vertical="center" wrapText="1"/>
    </xf>
    <xf numFmtId="0" fontId="0" fillId="0" borderId="10" xfId="0" applyFont="1" applyBorder="1" applyAlignment="1">
      <alignment horizontal="left"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10" fillId="0" borderId="52" xfId="0" applyFont="1" applyBorder="1" applyAlignment="1">
      <alignment horizontal="center" vertical="center"/>
    </xf>
    <xf numFmtId="0" fontId="10" fillId="0" borderId="1" xfId="0" applyFont="1" applyBorder="1" applyAlignment="1">
      <alignment horizontal="left" vertical="center"/>
    </xf>
    <xf numFmtId="0" fontId="10" fillId="0" borderId="52" xfId="0" applyFont="1" applyBorder="1" applyAlignment="1">
      <alignment horizontal="left" vertical="center"/>
    </xf>
    <xf numFmtId="0" fontId="10" fillId="0" borderId="9" xfId="0" applyFont="1" applyBorder="1" applyAlignment="1">
      <alignment horizontal="left" vertical="center"/>
    </xf>
    <xf numFmtId="0" fontId="0" fillId="0" borderId="5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10" xfId="0" applyFont="1" applyBorder="1" applyAlignment="1">
      <alignment horizontal="center" vertical="center" wrapText="1"/>
    </xf>
    <xf numFmtId="0" fontId="10" fillId="0" borderId="0" xfId="0" applyFont="1" applyAlignment="1">
      <alignment horizontal="left" vertical="center"/>
    </xf>
    <xf numFmtId="0" fontId="4" fillId="0" borderId="23" xfId="0" applyFont="1" applyBorder="1" applyAlignment="1">
      <alignment horizontal="right" vertical="center" wrapText="1"/>
    </xf>
    <xf numFmtId="0" fontId="4" fillId="0" borderId="24" xfId="0" applyFont="1" applyBorder="1" applyAlignment="1">
      <alignment horizontal="right" vertical="center" wrapText="1"/>
    </xf>
    <xf numFmtId="0" fontId="4" fillId="0" borderId="25" xfId="0" applyFont="1" applyBorder="1" applyAlignment="1">
      <alignment horizontal="left" vertical="center" wrapText="1"/>
    </xf>
    <xf numFmtId="0" fontId="4" fillId="0" borderId="15" xfId="0" applyFont="1" applyBorder="1" applyAlignment="1">
      <alignment horizontal="left" vertical="center" wrapText="1"/>
    </xf>
    <xf numFmtId="0" fontId="4" fillId="0" borderId="2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7" xfId="0" applyFont="1" applyBorder="1" applyAlignment="1">
      <alignment horizontal="right" vertical="center" wrapText="1"/>
    </xf>
    <xf numFmtId="0" fontId="4" fillId="0" borderId="28" xfId="0" applyFont="1" applyBorder="1" applyAlignment="1">
      <alignment horizontal="right" vertical="center" wrapText="1"/>
    </xf>
    <xf numFmtId="0" fontId="4" fillId="0" borderId="21" xfId="0" applyFont="1" applyBorder="1" applyAlignment="1">
      <alignment horizontal="justify" vertical="center" wrapText="1"/>
    </xf>
    <xf numFmtId="0" fontId="4" fillId="0" borderId="22" xfId="0" applyFont="1" applyBorder="1" applyAlignment="1">
      <alignment horizontal="justify" vertical="center" wrapText="1"/>
    </xf>
    <xf numFmtId="0" fontId="10" fillId="0" borderId="18" xfId="0" applyFont="1" applyBorder="1" applyAlignment="1">
      <alignment vertical="center"/>
    </xf>
    <xf numFmtId="0" fontId="10" fillId="0" borderId="3" xfId="0" applyFont="1" applyBorder="1" applyAlignment="1">
      <alignment vertical="center"/>
    </xf>
    <xf numFmtId="0" fontId="0" fillId="0" borderId="50" xfId="0" applyFont="1" applyBorder="1" applyAlignment="1">
      <alignment vertical="center" wrapText="1"/>
    </xf>
    <xf numFmtId="0" fontId="0" fillId="0" borderId="11" xfId="0" applyFont="1" applyBorder="1" applyAlignment="1">
      <alignment vertical="center"/>
    </xf>
    <xf numFmtId="0" fontId="10" fillId="0" borderId="4" xfId="0" applyFont="1" applyBorder="1" applyAlignment="1">
      <alignment horizontal="left" vertical="center" shrinkToFit="1"/>
    </xf>
    <xf numFmtId="0" fontId="10" fillId="0" borderId="60" xfId="0" applyFont="1" applyBorder="1" applyAlignment="1">
      <alignment horizontal="left" vertical="center" shrinkToFit="1"/>
    </xf>
    <xf numFmtId="0" fontId="10" fillId="0" borderId="31" xfId="0" applyFont="1" applyBorder="1" applyAlignment="1">
      <alignment horizontal="distributed" vertical="center" justifyLastLine="1"/>
    </xf>
    <xf numFmtId="0" fontId="10" fillId="0" borderId="29" xfId="0" applyFont="1" applyBorder="1" applyAlignment="1">
      <alignment horizontal="distributed" vertical="center" justifyLastLine="1"/>
    </xf>
    <xf numFmtId="0" fontId="10" fillId="0" borderId="30" xfId="0" applyFont="1" applyBorder="1" applyAlignment="1">
      <alignment horizontal="distributed" vertical="center" justifyLastLine="1"/>
    </xf>
    <xf numFmtId="0" fontId="10" fillId="0" borderId="12" xfId="0" applyFont="1" applyBorder="1" applyAlignment="1">
      <alignment horizontal="left" vertical="center" indent="1"/>
    </xf>
    <xf numFmtId="0" fontId="10" fillId="0" borderId="59" xfId="0" applyFont="1" applyBorder="1" applyAlignment="1">
      <alignment horizontal="left" vertical="center" indent="1"/>
    </xf>
    <xf numFmtId="0" fontId="0" fillId="0" borderId="45" xfId="0" applyFont="1" applyBorder="1" applyAlignment="1">
      <alignment vertical="center" wrapText="1"/>
    </xf>
    <xf numFmtId="0" fontId="0" fillId="0" borderId="49" xfId="0" applyFont="1" applyBorder="1" applyAlignment="1">
      <alignment vertical="center"/>
    </xf>
    <xf numFmtId="0" fontId="10" fillId="0" borderId="47" xfId="0" applyFont="1" applyBorder="1" applyAlignment="1">
      <alignment horizontal="left" vertical="center"/>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justify" vertical="center" wrapText="1"/>
    </xf>
    <xf numFmtId="0" fontId="4" fillId="0" borderId="30"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justify" vertical="center" wrapText="1"/>
    </xf>
    <xf numFmtId="0" fontId="4" fillId="0" borderId="36" xfId="0" applyFont="1" applyBorder="1" applyAlignment="1">
      <alignment horizontal="justify" vertical="center" wrapText="1"/>
    </xf>
    <xf numFmtId="0" fontId="14" fillId="0" borderId="37" xfId="0" applyFont="1" applyBorder="1" applyAlignment="1">
      <alignment horizontal="center" vertical="center" wrapText="1"/>
    </xf>
    <xf numFmtId="0" fontId="14" fillId="0" borderId="1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7"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3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8" xfId="0" applyFont="1" applyBorder="1" applyAlignment="1">
      <alignment horizontal="right" vertical="center" wrapText="1"/>
    </xf>
    <xf numFmtId="0" fontId="4" fillId="0" borderId="16" xfId="0" applyFont="1" applyBorder="1" applyAlignment="1">
      <alignment horizontal="right" vertical="center" wrapText="1"/>
    </xf>
    <xf numFmtId="0" fontId="4" fillId="0" borderId="29"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31" xfId="0" applyFont="1" applyBorder="1" applyAlignment="1">
      <alignment horizontal="left" vertical="center" wrapText="1"/>
    </xf>
    <xf numFmtId="0" fontId="4" fillId="0" borderId="29" xfId="0" applyFont="1" applyBorder="1" applyAlignment="1">
      <alignment horizontal="left" vertical="center" wrapText="1"/>
    </xf>
    <xf numFmtId="0" fontId="4" fillId="0" borderId="39" xfId="0" applyFont="1" applyBorder="1" applyAlignment="1">
      <alignment horizontal="left" vertical="center" wrapText="1"/>
    </xf>
    <xf numFmtId="0" fontId="4" fillId="0" borderId="32" xfId="0" applyFont="1" applyBorder="1" applyAlignment="1">
      <alignment horizontal="left" vertical="center" wrapText="1"/>
    </xf>
    <xf numFmtId="0" fontId="4" fillId="0" borderId="37"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0" xfId="0" applyFont="1" applyAlignment="1">
      <alignment horizontal="justify" vertical="center" wrapText="1"/>
    </xf>
    <xf numFmtId="0" fontId="4" fillId="0" borderId="42" xfId="0" applyFont="1" applyBorder="1" applyAlignment="1">
      <alignment horizontal="justify" vertical="center" wrapText="1"/>
    </xf>
    <xf numFmtId="0" fontId="10" fillId="0" borderId="37" xfId="0" applyFont="1" applyBorder="1" applyAlignment="1">
      <alignment vertical="center" wrapText="1"/>
    </xf>
    <xf numFmtId="0" fontId="10" fillId="0" borderId="15" xfId="0" applyFont="1" applyBorder="1" applyAlignment="1">
      <alignment vertical="center" wrapText="1"/>
    </xf>
    <xf numFmtId="0" fontId="4" fillId="0" borderId="17" xfId="0" applyFont="1" applyBorder="1" applyAlignment="1">
      <alignment horizontal="justify"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0" fillId="0" borderId="49" xfId="0" applyFont="1" applyBorder="1" applyAlignment="1">
      <alignment vertical="center" wrapText="1"/>
    </xf>
    <xf numFmtId="0" fontId="0" fillId="0" borderId="2" xfId="0" applyFont="1" applyBorder="1" applyAlignment="1">
      <alignment vertical="center"/>
    </xf>
    <xf numFmtId="0" fontId="0" fillId="0" borderId="12" xfId="0" applyFont="1" applyBorder="1" applyAlignment="1">
      <alignment vertical="center"/>
    </xf>
    <xf numFmtId="0" fontId="0" fillId="0" borderId="56" xfId="0" applyFont="1" applyBorder="1" applyAlignment="1">
      <alignment horizontal="left" vertical="center" wrapText="1"/>
    </xf>
    <xf numFmtId="0" fontId="0" fillId="0" borderId="57" xfId="0" applyFont="1" applyBorder="1" applyAlignment="1">
      <alignment horizontal="left" vertical="center" wrapText="1"/>
    </xf>
    <xf numFmtId="0" fontId="0" fillId="0" borderId="54" xfId="0" applyFont="1" applyBorder="1" applyAlignment="1">
      <alignment vertical="center" wrapText="1"/>
    </xf>
    <xf numFmtId="0" fontId="0" fillId="0" borderId="5" xfId="0" applyFont="1" applyBorder="1" applyAlignment="1">
      <alignment vertical="center" wrapText="1"/>
    </xf>
    <xf numFmtId="0" fontId="0" fillId="0" borderId="55" xfId="0" applyFont="1" applyBorder="1" applyAlignment="1">
      <alignment vertical="center" wrapText="1"/>
    </xf>
    <xf numFmtId="0" fontId="0" fillId="0" borderId="10" xfId="0" applyFont="1" applyBorder="1" applyAlignment="1">
      <alignment vertical="center" wrapText="1"/>
    </xf>
    <xf numFmtId="0" fontId="0" fillId="0" borderId="54" xfId="0" applyFont="1" applyBorder="1" applyAlignment="1">
      <alignment vertical="center"/>
    </xf>
    <xf numFmtId="0" fontId="0" fillId="0" borderId="5" xfId="0" applyFont="1" applyBorder="1" applyAlignment="1">
      <alignment vertical="center"/>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0" fillId="0" borderId="51" xfId="0" applyFont="1" applyBorder="1" applyAlignment="1">
      <alignment vertical="center"/>
    </xf>
    <xf numFmtId="0" fontId="0" fillId="0" borderId="13" xfId="0" applyFont="1" applyBorder="1" applyAlignment="1">
      <alignment vertical="center"/>
    </xf>
    <xf numFmtId="0" fontId="0" fillId="0" borderId="53" xfId="0" applyFont="1" applyBorder="1" applyAlignment="1">
      <alignment vertical="center"/>
    </xf>
    <xf numFmtId="0" fontId="0" fillId="0" borderId="18" xfId="0" applyFont="1" applyBorder="1" applyAlignment="1">
      <alignment vertical="center"/>
    </xf>
  </cellXfs>
  <cellStyles count="5">
    <cellStyle name="桁区切り" xfId="1" builtinId="6"/>
    <cellStyle name="桁区切り 2" xfId="2"/>
    <cellStyle name="標準" xfId="0" builtinId="0"/>
    <cellStyle name="標準 2" xfId="3"/>
    <cellStyle name="標準 3" xfId="4"/>
  </cellStyles>
  <dxfs count="80">
    <dxf>
      <font>
        <strike val="0"/>
        <outline val="0"/>
        <shadow val="0"/>
        <u val="none"/>
        <vertAlign val="baseline"/>
        <sz val="12"/>
        <color theme="1"/>
        <name val="メイリオ"/>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メイリオ"/>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メイリオ"/>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メイリオ"/>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2"/>
        <color theme="0"/>
        <name val="メイリオ"/>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メイリオ"/>
        <scheme val="none"/>
      </font>
      <border diagonalUp="0" diagonalDown="0" outline="0">
        <left style="thin">
          <color indexed="64"/>
        </left>
        <right/>
        <top style="thin">
          <color indexed="64"/>
        </top>
        <bottom style="thin">
          <color indexed="64"/>
        </bottom>
      </border>
    </dxf>
    <dxf>
      <font>
        <strike val="0"/>
        <outline val="0"/>
        <shadow val="0"/>
        <u val="none"/>
        <vertAlign val="baseline"/>
        <sz val="12"/>
        <name val="メイリオ"/>
        <scheme val="none"/>
      </font>
      <numFmt numFmtId="2" formatCode="0.0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2"/>
        <name val="メイリオ"/>
        <scheme val="none"/>
      </font>
    </dxf>
    <dxf>
      <border outline="0">
        <bottom style="thin">
          <color rgb="FF000000"/>
        </bottom>
      </border>
    </dxf>
    <dxf>
      <font>
        <b val="0"/>
        <i val="0"/>
        <strike val="0"/>
        <condense val="0"/>
        <extend val="0"/>
        <outline val="0"/>
        <shadow val="0"/>
        <u val="none"/>
        <vertAlign val="baseline"/>
        <sz val="12"/>
        <color theme="0"/>
        <name val="メイリオ"/>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val="0"/>
        <outline val="0"/>
        <shadow val="0"/>
        <u val="none"/>
        <vertAlign val="baseline"/>
        <sz val="12"/>
        <color theme="1"/>
        <name val="メイリオ"/>
        <scheme val="none"/>
      </font>
      <alignment horizontal="general" vertical="center" textRotation="0" wrapText="0" indent="0" justifyLastLine="0" shrinkToFit="0" readingOrder="0"/>
      <border diagonalUp="0" diagonalDown="0">
        <left style="thin">
          <color indexed="64"/>
        </left>
        <right/>
        <top style="thin">
          <color indexed="64"/>
        </top>
        <bottom style="thin">
          <color indexed="64"/>
        </bottom>
      </border>
    </dxf>
    <dxf>
      <font>
        <strike val="0"/>
        <outline val="0"/>
        <shadow val="0"/>
        <u val="none"/>
        <vertAlign val="baseline"/>
        <sz val="12"/>
        <color theme="1"/>
        <name val="メイリオ"/>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メイリオ"/>
        <scheme val="none"/>
      </font>
      <numFmt numFmtId="2" formatCode="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メイリオ"/>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2"/>
        <color theme="0"/>
        <name val="メイリオ"/>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メイリオ"/>
        <scheme val="none"/>
      </font>
      <border diagonalUp="0" diagonalDown="0" outline="0">
        <left style="thin">
          <color indexed="64"/>
        </left>
        <right/>
        <top style="thin">
          <color indexed="64"/>
        </top>
        <bottom style="thin">
          <color indexed="64"/>
        </bottom>
      </border>
    </dxf>
    <dxf>
      <font>
        <strike val="0"/>
        <outline val="0"/>
        <shadow val="0"/>
        <u val="none"/>
        <vertAlign val="baseline"/>
        <sz val="12"/>
        <name val="メイリオ"/>
        <scheme val="none"/>
      </font>
      <numFmt numFmtId="2" formatCode="0.00"/>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numFmt numFmtId="2" formatCode="0.0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メイリオ"/>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2"/>
        <name val="メイリオ"/>
        <scheme val="none"/>
      </font>
    </dxf>
    <dxf>
      <border outline="0">
        <bottom style="thin">
          <color indexed="64"/>
        </bottom>
      </border>
    </dxf>
    <dxf>
      <font>
        <b val="0"/>
        <i val="0"/>
        <strike val="0"/>
        <condense val="0"/>
        <extend val="0"/>
        <outline val="0"/>
        <shadow val="0"/>
        <u val="none"/>
        <vertAlign val="baseline"/>
        <sz val="12"/>
        <color theme="0"/>
        <name val="メイリオ"/>
        <scheme val="none"/>
      </font>
      <fill>
        <patternFill patternType="solid">
          <fgColor indexed="64"/>
          <bgColor rgb="FF0070C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ＭＳ Ｐゴシック"/>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center" textRotation="0" wrapText="0" indent="0" justifyLastLine="0" shrinkToFit="0" readingOrder="0"/>
    </dxf>
    <dxf>
      <border>
        <bottom style="thin">
          <color indexed="64"/>
        </bottom>
      </border>
    </dxf>
    <dxf>
      <font>
        <strike val="0"/>
        <outline val="0"/>
        <shadow val="0"/>
        <u val="none"/>
        <vertAlign val="baseline"/>
        <sz val="12"/>
        <color auto="1"/>
        <name val="ＭＳ Ｐゴシック"/>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23</xdr:row>
      <xdr:rowOff>133350</xdr:rowOff>
    </xdr:from>
    <xdr:to>
      <xdr:col>1</xdr:col>
      <xdr:colOff>190500</xdr:colOff>
      <xdr:row>24</xdr:row>
      <xdr:rowOff>1119</xdr:rowOff>
    </xdr:to>
    <xdr:pic>
      <xdr:nvPicPr>
        <xdr:cNvPr id="22506" name="Picture 1" descr="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6076950"/>
          <a:ext cx="304800" cy="114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24</xdr:row>
      <xdr:rowOff>104775</xdr:rowOff>
    </xdr:from>
    <xdr:to>
      <xdr:col>1</xdr:col>
      <xdr:colOff>180975</xdr:colOff>
      <xdr:row>24</xdr:row>
      <xdr:rowOff>238125</xdr:rowOff>
    </xdr:to>
    <xdr:pic>
      <xdr:nvPicPr>
        <xdr:cNvPr id="22507" name="Picture 2" descr="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6296025"/>
          <a:ext cx="3048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25</xdr:row>
      <xdr:rowOff>104775</xdr:rowOff>
    </xdr:from>
    <xdr:to>
      <xdr:col>1</xdr:col>
      <xdr:colOff>180975</xdr:colOff>
      <xdr:row>26</xdr:row>
      <xdr:rowOff>1119</xdr:rowOff>
    </xdr:to>
    <xdr:pic>
      <xdr:nvPicPr>
        <xdr:cNvPr id="22508" name="Picture 3" descr="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6543675"/>
          <a:ext cx="304800" cy="142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26</xdr:row>
      <xdr:rowOff>133350</xdr:rowOff>
    </xdr:from>
    <xdr:to>
      <xdr:col>2</xdr:col>
      <xdr:colOff>0</xdr:colOff>
      <xdr:row>26</xdr:row>
      <xdr:rowOff>238125</xdr:rowOff>
    </xdr:to>
    <xdr:pic>
      <xdr:nvPicPr>
        <xdr:cNvPr id="22509" name="Picture 4" descr="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6819900"/>
          <a:ext cx="3048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23</xdr:row>
      <xdr:rowOff>47625</xdr:rowOff>
    </xdr:from>
    <xdr:to>
      <xdr:col>6</xdr:col>
      <xdr:colOff>66675</xdr:colOff>
      <xdr:row>24</xdr:row>
      <xdr:rowOff>9523</xdr:rowOff>
    </xdr:to>
    <xdr:pic>
      <xdr:nvPicPr>
        <xdr:cNvPr id="22510" name="Picture 5" descr="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81125" y="5991225"/>
          <a:ext cx="266700" cy="209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5</xdr:col>
      <xdr:colOff>0</xdr:colOff>
      <xdr:row>24</xdr:row>
      <xdr:rowOff>66675</xdr:rowOff>
    </xdr:from>
    <xdr:to>
      <xdr:col>6</xdr:col>
      <xdr:colOff>104775</xdr:colOff>
      <xdr:row>25</xdr:row>
      <xdr:rowOff>2</xdr:rowOff>
    </xdr:to>
    <xdr:pic>
      <xdr:nvPicPr>
        <xdr:cNvPr id="22511" name="Picture 6" descr="6"/>
        <xdr:cNvPicPr>
          <a:picLocks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362075" y="6257925"/>
          <a:ext cx="304800" cy="180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xdr:row>
      <xdr:rowOff>57150</xdr:rowOff>
    </xdr:from>
    <xdr:to>
      <xdr:col>6</xdr:col>
      <xdr:colOff>104775</xdr:colOff>
      <xdr:row>25</xdr:row>
      <xdr:rowOff>238125</xdr:rowOff>
    </xdr:to>
    <xdr:pic>
      <xdr:nvPicPr>
        <xdr:cNvPr id="22512" name="Picture 7" descr="7"/>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362075" y="6496050"/>
          <a:ext cx="3048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26</xdr:row>
      <xdr:rowOff>85725</xdr:rowOff>
    </xdr:from>
    <xdr:to>
      <xdr:col>6</xdr:col>
      <xdr:colOff>104775</xdr:colOff>
      <xdr:row>27</xdr:row>
      <xdr:rowOff>2</xdr:rowOff>
    </xdr:to>
    <xdr:pic>
      <xdr:nvPicPr>
        <xdr:cNvPr id="22513" name="Picture 8" descr="8"/>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52550" y="6772275"/>
          <a:ext cx="304800" cy="1619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23</xdr:row>
      <xdr:rowOff>142875</xdr:rowOff>
    </xdr:from>
    <xdr:to>
      <xdr:col>12</xdr:col>
      <xdr:colOff>142875</xdr:colOff>
      <xdr:row>23</xdr:row>
      <xdr:rowOff>200025</xdr:rowOff>
    </xdr:to>
    <xdr:pic>
      <xdr:nvPicPr>
        <xdr:cNvPr id="22514" name="Picture 9" descr="9"/>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638550" y="9553575"/>
          <a:ext cx="3048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57150</xdr:colOff>
      <xdr:row>24</xdr:row>
      <xdr:rowOff>123825</xdr:rowOff>
    </xdr:from>
    <xdr:to>
      <xdr:col>12</xdr:col>
      <xdr:colOff>161925</xdr:colOff>
      <xdr:row>24</xdr:row>
      <xdr:rowOff>238125</xdr:rowOff>
    </xdr:to>
    <xdr:pic>
      <xdr:nvPicPr>
        <xdr:cNvPr id="22515" name="Picture 10" descr="10"/>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657600" y="9782175"/>
          <a:ext cx="3048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xdr:colOff>
      <xdr:row>25</xdr:row>
      <xdr:rowOff>133350</xdr:rowOff>
    </xdr:from>
    <xdr:to>
      <xdr:col>12</xdr:col>
      <xdr:colOff>142875</xdr:colOff>
      <xdr:row>25</xdr:row>
      <xdr:rowOff>238125</xdr:rowOff>
    </xdr:to>
    <xdr:pic>
      <xdr:nvPicPr>
        <xdr:cNvPr id="22516" name="Picture 11" descr="1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638550" y="10039350"/>
          <a:ext cx="30480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76200</xdr:colOff>
      <xdr:row>26</xdr:row>
      <xdr:rowOff>66675</xdr:rowOff>
    </xdr:from>
    <xdr:to>
      <xdr:col>12</xdr:col>
      <xdr:colOff>85725</xdr:colOff>
      <xdr:row>27</xdr:row>
      <xdr:rowOff>2</xdr:rowOff>
    </xdr:to>
    <xdr:pic>
      <xdr:nvPicPr>
        <xdr:cNvPr id="22517" name="Picture 12" descr="12"/>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676650" y="10220325"/>
          <a:ext cx="2095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28575</xdr:colOff>
      <xdr:row>23</xdr:row>
      <xdr:rowOff>114300</xdr:rowOff>
    </xdr:from>
    <xdr:to>
      <xdr:col>18</xdr:col>
      <xdr:colOff>171450</xdr:colOff>
      <xdr:row>24</xdr:row>
      <xdr:rowOff>1119</xdr:rowOff>
    </xdr:to>
    <xdr:pic>
      <xdr:nvPicPr>
        <xdr:cNvPr id="22518" name="Picture 13" descr="13"/>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429250" y="9525000"/>
          <a:ext cx="3429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28575</xdr:colOff>
      <xdr:row>24</xdr:row>
      <xdr:rowOff>114300</xdr:rowOff>
    </xdr:from>
    <xdr:to>
      <xdr:col>18</xdr:col>
      <xdr:colOff>171450</xdr:colOff>
      <xdr:row>25</xdr:row>
      <xdr:rowOff>2</xdr:rowOff>
    </xdr:to>
    <xdr:pic>
      <xdr:nvPicPr>
        <xdr:cNvPr id="22519" name="Picture 14" descr="1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429250" y="9772650"/>
          <a:ext cx="3429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xdr:colOff>
      <xdr:row>25</xdr:row>
      <xdr:rowOff>152400</xdr:rowOff>
    </xdr:from>
    <xdr:to>
      <xdr:col>18</xdr:col>
      <xdr:colOff>161925</xdr:colOff>
      <xdr:row>25</xdr:row>
      <xdr:rowOff>238125</xdr:rowOff>
    </xdr:to>
    <xdr:pic>
      <xdr:nvPicPr>
        <xdr:cNvPr id="22520" name="Picture 15" descr="15"/>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419725" y="10058400"/>
          <a:ext cx="3429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9</xdr:row>
      <xdr:rowOff>28575</xdr:rowOff>
    </xdr:from>
    <xdr:to>
      <xdr:col>2</xdr:col>
      <xdr:colOff>92075</xdr:colOff>
      <xdr:row>11</xdr:row>
      <xdr:rowOff>238125</xdr:rowOff>
    </xdr:to>
    <xdr:sp macro="" textlink="">
      <xdr:nvSpPr>
        <xdr:cNvPr id="6280" name="AutoShape 2"/>
        <xdr:cNvSpPr>
          <a:spLocks noChangeAspect="1" noChangeArrowheads="1"/>
        </xdr:cNvSpPr>
      </xdr:nvSpPr>
      <xdr:spPr bwMode="auto">
        <a:xfrm flipH="1">
          <a:off x="142875" y="2314575"/>
          <a:ext cx="355600" cy="717550"/>
        </a:xfrm>
        <a:prstGeom prst="rtTriangle">
          <a:avLst/>
        </a:prstGeom>
        <a:noFill/>
        <a:ln w="63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Lst>
      </xdr:spPr>
    </xdr:sp>
    <xdr:clientData/>
  </xdr:twoCellAnchor>
</xdr:wsDr>
</file>

<file path=xl/tables/table1.xml><?xml version="1.0" encoding="utf-8"?>
<table xmlns="http://schemas.openxmlformats.org/spreadsheetml/2006/main" id="3" name="テーブル14" displayName="テーブル14" ref="B1:D47" totalsRowShown="0" headerRowDxfId="79" dataDxfId="77" headerRowBorderDxfId="78" tableBorderDxfId="76" totalsRowBorderDxfId="75">
  <autoFilter ref="B1:D47"/>
  <tableColumns count="3">
    <tableColumn id="1" name="項目" dataDxfId="74"/>
    <tableColumn id="2" name="情報入力欄" dataDxfId="73"/>
    <tableColumn id="5" name="要否" dataDxfId="72"/>
  </tableColumns>
  <tableStyleInfo name="TableStyleMedium2" showFirstColumn="0" showLastColumn="0" showRowStripes="1" showColumnStripes="0"/>
</table>
</file>

<file path=xl/tables/table10.xml><?xml version="1.0" encoding="utf-8"?>
<table xmlns="http://schemas.openxmlformats.org/spreadsheetml/2006/main" id="6" name="T中止等理由" displayName="T中止等理由" ref="AJ1:AJ5" totalsRowShown="0">
  <autoFilter ref="AJ1:AJ5"/>
  <tableColumns count="1">
    <tableColumn id="1" name="中止等理由"/>
  </tableColumns>
  <tableStyleInfo name="TableStyleMedium2" showFirstColumn="0" showLastColumn="0" showRowStripes="1" showColumnStripes="0"/>
</table>
</file>

<file path=xl/tables/table11.xml><?xml version="1.0" encoding="utf-8"?>
<table xmlns="http://schemas.openxmlformats.org/spreadsheetml/2006/main" id="13" name="テーブル1" displayName="テーブル1" ref="B29:H55" totalsRowShown="0" headerRowDxfId="57" dataDxfId="55" headerRowBorderDxfId="56" tableBorderDxfId="54" totalsRowBorderDxfId="53">
  <autoFilter ref="B29:H55"/>
  <tableColumns count="7">
    <tableColumn id="1" name="No." dataDxfId="52"/>
    <tableColumn id="2" name="区間延長_x000a_(管径120倍まで)" dataDxfId="51"/>
    <tableColumn id="3" name="GL" dataDxfId="50"/>
    <tableColumn id="4" name="勾配_x000a_（2％以上）" dataDxfId="49"/>
    <tableColumn id="5" name="管底高" dataDxfId="48"/>
    <tableColumn id="6" name="土被り_x000a_20cm以上" dataDxfId="47">
      <calculatedColumnFormula>IF(B30="","　",D30-F30-$D$3)</calculatedColumnFormula>
    </tableColumn>
    <tableColumn id="7" name="ます落差_x000a_(cm)" dataDxfId="46"/>
  </tableColumns>
  <tableStyleInfo name="TableStyleMedium2" showFirstColumn="0" showLastColumn="0" showRowStripes="1" showColumnStripes="0"/>
</table>
</file>

<file path=xl/tables/table12.xml><?xml version="1.0" encoding="utf-8"?>
<table xmlns="http://schemas.openxmlformats.org/spreadsheetml/2006/main" id="14" name="テーブル2" displayName="テーブル2" ref="B6:H26" totalsRowShown="0" headerRowDxfId="45" headerRowBorderDxfId="44" tableBorderDxfId="43" totalsRowBorderDxfId="42">
  <autoFilter ref="B6:H26"/>
  <tableColumns count="7">
    <tableColumn id="1" name="No" dataDxfId="41"/>
    <tableColumn id="2" name="区間延長_x000a_管径120倍まで" dataDxfId="40"/>
    <tableColumn id="3" name="GL" dataDxfId="39"/>
    <tableColumn id="4" name="勾配_x000a_2％以上" dataDxfId="38"/>
    <tableColumn id="5" name="管底高" dataDxfId="37"/>
    <tableColumn id="6" name="土被り_x000a_20cm以上" dataDxfId="36">
      <calculatedColumnFormula>IF(B7="","自動計算",D7-F7-$D$3)</calculatedColumnFormula>
    </tableColumn>
    <tableColumn id="7" name="ます落差_x000a_cm" dataDxfId="35"/>
  </tableColumns>
  <tableStyleInfo name="TableStyleMedium2" showFirstColumn="0" showLastColumn="0" showRowStripes="1" showColumnStripes="0"/>
</table>
</file>

<file path=xl/tables/table13.xml><?xml version="1.0" encoding="utf-8"?>
<table xmlns="http://schemas.openxmlformats.org/spreadsheetml/2006/main" id="51" name="テーブル152" displayName="テーブル152" ref="B29:H55" totalsRowShown="0" headerRowDxfId="22" dataDxfId="20" headerRowBorderDxfId="21" tableBorderDxfId="19" totalsRowBorderDxfId="18">
  <autoFilter ref="B29:H55"/>
  <tableColumns count="7">
    <tableColumn id="1" name="No." dataDxfId="17"/>
    <tableColumn id="2" name="区間延長_x000a_(管径120倍まで)" dataDxfId="16"/>
    <tableColumn id="3" name="GL" dataDxfId="15"/>
    <tableColumn id="4" name="勾配_x000a_（2％以上）" dataDxfId="14"/>
    <tableColumn id="5" name="管底高" dataDxfId="13"/>
    <tableColumn id="6" name="土被り_x000a_20cm以上" dataDxfId="12">
      <calculatedColumnFormula>IF(B30="","　",D30-F30-$D$3)</calculatedColumnFormula>
    </tableColumn>
    <tableColumn id="7" name="ます落差_x000a_(cm)" dataDxfId="11"/>
  </tableColumns>
  <tableStyleInfo name="TableStyleMedium2" showFirstColumn="0" showLastColumn="0" showRowStripes="1" showColumnStripes="0"/>
</table>
</file>

<file path=xl/tables/table14.xml><?xml version="1.0" encoding="utf-8"?>
<table xmlns="http://schemas.openxmlformats.org/spreadsheetml/2006/main" id="52" name="テーブル253" displayName="テーブル253" ref="B6:H26" totalsRowShown="0" headerRowDxfId="10" headerRowBorderDxfId="9" tableBorderDxfId="8" totalsRowBorderDxfId="7">
  <autoFilter ref="B6:H26"/>
  <tableColumns count="7">
    <tableColumn id="1" name="No" dataDxfId="6"/>
    <tableColumn id="2" name="区間延長_x000a_管径120倍まで" dataDxfId="5"/>
    <tableColumn id="3" name="GL" dataDxfId="4"/>
    <tableColumn id="4" name="勾配_x000a_2％以上" dataDxfId="3"/>
    <tableColumn id="5" name="管底高" dataDxfId="2"/>
    <tableColumn id="6" name="土被り_x000a_20cm以上" dataDxfId="1">
      <calculatedColumnFormula>IF(B7="","自動計算",D7-F7-$D$3)</calculatedColumnFormula>
    </tableColumn>
    <tableColumn id="7" name="ます落差_x000a_cm" dataDxfId="0"/>
  </tableColumns>
  <tableStyleInfo name="TableStyleMedium2" showFirstColumn="0" showLastColumn="0" showRowStripes="1" showColumnStripes="0"/>
</table>
</file>

<file path=xl/tables/table2.xml><?xml version="1.0" encoding="utf-8"?>
<table xmlns="http://schemas.openxmlformats.org/spreadsheetml/2006/main" id="88" name="T設置地区" displayName="T設置地区" ref="AB1:AB8" totalsRowShown="0">
  <autoFilter ref="AB1:AB8"/>
  <tableColumns count="1">
    <tableColumn id="1" name="設置地区"/>
  </tableColumns>
  <tableStyleInfo name="TableStyleMedium2" showFirstColumn="0" showLastColumn="0" showRowStripes="1" showColumnStripes="0"/>
</table>
</file>

<file path=xl/tables/table3.xml><?xml version="1.0" encoding="utf-8"?>
<table xmlns="http://schemas.openxmlformats.org/spreadsheetml/2006/main" id="89" name="T申請区分" displayName="T申請区分" ref="AC1:AC13" totalsRowShown="0">
  <autoFilter ref="AC1:AC13"/>
  <tableColumns count="1">
    <tableColumn id="1" name="申請区分"/>
  </tableColumns>
  <tableStyleInfo name="TableStyleMedium2" showFirstColumn="0" showLastColumn="0" showRowStripes="1" showColumnStripes="0"/>
</table>
</file>

<file path=xl/tables/table4.xml><?xml version="1.0" encoding="utf-8"?>
<table xmlns="http://schemas.openxmlformats.org/spreadsheetml/2006/main" id="90" name="T水源" displayName="T水源" ref="AD1:AD4" totalsRowShown="0">
  <autoFilter ref="AD1:AD4"/>
  <tableColumns count="1">
    <tableColumn id="1" name="水源"/>
  </tableColumns>
  <tableStyleInfo name="TableStyleMedium2" showFirstColumn="0" showLastColumn="0" showRowStripes="1" showColumnStripes="0"/>
</table>
</file>

<file path=xl/tables/table5.xml><?xml version="1.0" encoding="utf-8"?>
<table xmlns="http://schemas.openxmlformats.org/spreadsheetml/2006/main" id="91" name="T使用目的" displayName="T使用目的" ref="AE1:AE8" totalsRowShown="0">
  <autoFilter ref="AE1:AE8"/>
  <tableColumns count="1">
    <tableColumn id="1" name="使用目的"/>
  </tableColumns>
  <tableStyleInfo name="TableStyleMedium2" showFirstColumn="0" showLastColumn="0" showRowStripes="1" showColumnStripes="0"/>
</table>
</file>

<file path=xl/tables/table6.xml><?xml version="1.0" encoding="utf-8"?>
<table xmlns="http://schemas.openxmlformats.org/spreadsheetml/2006/main" id="1" name="T開始等区分" displayName="T開始等区分" ref="AF1:AF6" totalsRowShown="0">
  <autoFilter ref="AF1:AF6"/>
  <tableColumns count="1">
    <tableColumn id="1" name="開始等区分"/>
  </tableColumns>
  <tableStyleInfo name="TableStyleMedium2" showFirstColumn="0" showLastColumn="0" showRowStripes="1" showColumnStripes="0"/>
</table>
</file>

<file path=xl/tables/table7.xml><?xml version="1.0" encoding="utf-8"?>
<table xmlns="http://schemas.openxmlformats.org/spreadsheetml/2006/main" id="2" name="T家屋形態" displayName="T家屋形態" ref="AG1:AG5" totalsRowShown="0">
  <autoFilter ref="AG1:AG5"/>
  <tableColumns count="1">
    <tableColumn id="1" name="家屋形態"/>
  </tableColumns>
  <tableStyleInfo name="TableStyleMedium2" showFirstColumn="0" showLastColumn="0" showRowStripes="1" showColumnStripes="0"/>
</table>
</file>

<file path=xl/tables/table8.xml><?xml version="1.0" encoding="utf-8"?>
<table xmlns="http://schemas.openxmlformats.org/spreadsheetml/2006/main" id="4" name="T支払方法" displayName="T支払方法" ref="AH1:AH4" totalsRowShown="0">
  <autoFilter ref="AH1:AH4"/>
  <tableColumns count="1">
    <tableColumn id="1" name="支払方法"/>
  </tableColumns>
  <tableStyleInfo name="TableStyleMedium2" showFirstColumn="0" showLastColumn="0" showRowStripes="1" showColumnStripes="0"/>
</table>
</file>

<file path=xl/tables/table9.xml><?xml version="1.0" encoding="utf-8"?>
<table xmlns="http://schemas.openxmlformats.org/spreadsheetml/2006/main" id="5" name="T使用水変更" displayName="T使用水変更" ref="AI1:AI5" totalsRowShown="0">
  <autoFilter ref="AI1:AI5"/>
  <tableColumns count="1">
    <tableColumn id="1" name="使用水変更"/>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comments" Target="../comments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sheetPr>
  <dimension ref="A1:AJ47"/>
  <sheetViews>
    <sheetView tabSelected="1" workbookViewId="0">
      <selection activeCell="C3" sqref="C3"/>
    </sheetView>
  </sheetViews>
  <sheetFormatPr defaultRowHeight="13.5"/>
  <cols>
    <col min="1" max="1" width="2.625" customWidth="1"/>
    <col min="2" max="2" width="24.5" customWidth="1"/>
    <col min="3" max="3" width="47.625" style="28" customWidth="1"/>
    <col min="4" max="4" width="9" style="28" bestFit="1" customWidth="1"/>
    <col min="5" max="27" width="2.625" customWidth="1"/>
    <col min="28" max="28" width="10.75" customWidth="1"/>
    <col min="29" max="29" width="15.5" customWidth="1"/>
    <col min="30" max="30" width="9" customWidth="1"/>
    <col min="31" max="31" width="10.75" customWidth="1"/>
    <col min="32" max="32" width="12.75" customWidth="1"/>
    <col min="33" max="34" width="10.75" customWidth="1"/>
    <col min="35" max="36" width="12.75" customWidth="1"/>
  </cols>
  <sheetData>
    <row r="1" spans="1:36" ht="19.5" customHeight="1">
      <c r="B1" s="40" t="s">
        <v>98</v>
      </c>
      <c r="C1" s="40" t="s">
        <v>99</v>
      </c>
      <c r="D1" s="49" t="s">
        <v>126</v>
      </c>
      <c r="AB1" t="s">
        <v>205</v>
      </c>
      <c r="AC1" t="s">
        <v>228</v>
      </c>
      <c r="AD1" t="s">
        <v>229</v>
      </c>
      <c r="AE1" t="s">
        <v>231</v>
      </c>
      <c r="AF1" t="s">
        <v>280</v>
      </c>
      <c r="AG1" t="s">
        <v>286</v>
      </c>
      <c r="AH1" t="s">
        <v>291</v>
      </c>
      <c r="AI1" t="s">
        <v>295</v>
      </c>
      <c r="AJ1" t="s">
        <v>296</v>
      </c>
    </row>
    <row r="2" spans="1:36" ht="19.5" customHeight="1">
      <c r="A2" s="188" t="s">
        <v>242</v>
      </c>
      <c r="B2" s="81" t="s">
        <v>189</v>
      </c>
      <c r="C2" s="131"/>
      <c r="D2" s="51"/>
      <c r="M2" s="82"/>
      <c r="AB2" t="s">
        <v>118</v>
      </c>
      <c r="AC2" t="s">
        <v>148</v>
      </c>
      <c r="AD2" t="s">
        <v>171</v>
      </c>
      <c r="AE2" t="s">
        <v>172</v>
      </c>
      <c r="AF2" t="s">
        <v>281</v>
      </c>
      <c r="AG2" t="s">
        <v>287</v>
      </c>
      <c r="AH2" t="s">
        <v>292</v>
      </c>
      <c r="AI2" t="s">
        <v>297</v>
      </c>
      <c r="AJ2" t="s">
        <v>301</v>
      </c>
    </row>
    <row r="3" spans="1:36" ht="19.5" customHeight="1">
      <c r="A3" s="188"/>
      <c r="B3" s="52" t="s">
        <v>173</v>
      </c>
      <c r="C3" s="50"/>
      <c r="D3" s="50" t="s">
        <v>125</v>
      </c>
      <c r="N3" s="48"/>
      <c r="AB3" t="s">
        <v>121</v>
      </c>
      <c r="AC3" t="s">
        <v>146</v>
      </c>
      <c r="AD3" t="s">
        <v>230</v>
      </c>
      <c r="AE3" t="s">
        <v>232</v>
      </c>
      <c r="AF3" t="s">
        <v>282</v>
      </c>
      <c r="AG3" t="s">
        <v>288</v>
      </c>
      <c r="AH3" t="s">
        <v>293</v>
      </c>
      <c r="AI3" t="s">
        <v>298</v>
      </c>
      <c r="AJ3" t="s">
        <v>302</v>
      </c>
    </row>
    <row r="4" spans="1:36" ht="19.5" customHeight="1">
      <c r="A4" s="188"/>
      <c r="B4" s="52" t="s">
        <v>174</v>
      </c>
      <c r="C4" s="50"/>
      <c r="D4" s="50" t="s">
        <v>125</v>
      </c>
      <c r="AB4" t="s">
        <v>119</v>
      </c>
      <c r="AC4" t="s">
        <v>147</v>
      </c>
      <c r="AD4" t="s">
        <v>100</v>
      </c>
      <c r="AE4" t="s">
        <v>233</v>
      </c>
      <c r="AF4" t="s">
        <v>283</v>
      </c>
      <c r="AG4" t="s">
        <v>289</v>
      </c>
      <c r="AH4" t="s">
        <v>294</v>
      </c>
      <c r="AI4" t="s">
        <v>299</v>
      </c>
      <c r="AJ4" t="s">
        <v>303</v>
      </c>
    </row>
    <row r="5" spans="1:36" ht="19.5" customHeight="1">
      <c r="A5" s="188"/>
      <c r="B5" s="121" t="s">
        <v>220</v>
      </c>
      <c r="C5" s="50"/>
      <c r="D5" s="50"/>
      <c r="AB5" t="s">
        <v>206</v>
      </c>
      <c r="AC5" t="s">
        <v>149</v>
      </c>
      <c r="AE5" t="s">
        <v>234</v>
      </c>
      <c r="AF5" t="s">
        <v>284</v>
      </c>
      <c r="AG5" t="s">
        <v>290</v>
      </c>
      <c r="AI5" t="s">
        <v>300</v>
      </c>
      <c r="AJ5" t="s">
        <v>300</v>
      </c>
    </row>
    <row r="6" spans="1:36" ht="19.5" customHeight="1">
      <c r="A6" s="188"/>
      <c r="B6" s="52" t="s">
        <v>175</v>
      </c>
      <c r="C6" s="50"/>
      <c r="D6" s="50" t="s">
        <v>125</v>
      </c>
      <c r="AB6" t="s">
        <v>120</v>
      </c>
      <c r="AC6" t="s">
        <v>150</v>
      </c>
      <c r="AE6" t="s">
        <v>235</v>
      </c>
      <c r="AF6" t="s">
        <v>285</v>
      </c>
    </row>
    <row r="7" spans="1:36" ht="19.5" customHeight="1">
      <c r="A7" s="188"/>
      <c r="B7" s="54" t="s">
        <v>176</v>
      </c>
      <c r="C7" s="50" t="s">
        <v>118</v>
      </c>
      <c r="D7" s="50" t="s">
        <v>125</v>
      </c>
      <c r="E7" s="123"/>
      <c r="F7" s="123"/>
      <c r="G7" s="123"/>
      <c r="H7" s="123"/>
      <c r="I7" s="123"/>
      <c r="J7" s="123"/>
      <c r="K7" s="123"/>
      <c r="L7" s="123"/>
      <c r="M7" s="123"/>
      <c r="N7" s="123"/>
      <c r="O7" s="123"/>
      <c r="P7" s="123"/>
      <c r="Q7" s="123"/>
      <c r="R7" s="123"/>
      <c r="S7" s="123"/>
      <c r="T7" s="123"/>
      <c r="U7" s="123"/>
      <c r="V7" s="123"/>
      <c r="W7" s="123"/>
      <c r="AB7" t="s">
        <v>122</v>
      </c>
      <c r="AC7" t="s">
        <v>151</v>
      </c>
      <c r="AE7" t="s">
        <v>236</v>
      </c>
    </row>
    <row r="8" spans="1:36" ht="19.5" customHeight="1">
      <c r="A8" s="188"/>
      <c r="B8" s="50" t="s">
        <v>177</v>
      </c>
      <c r="C8" s="50"/>
      <c r="D8" s="50" t="s">
        <v>125</v>
      </c>
      <c r="E8" s="123"/>
      <c r="F8" s="123"/>
      <c r="G8" s="123"/>
      <c r="H8" s="123"/>
      <c r="I8" s="123"/>
      <c r="J8" s="123"/>
      <c r="K8" s="123"/>
      <c r="L8" s="123"/>
      <c r="M8" s="123"/>
      <c r="N8" s="123"/>
      <c r="O8" s="123"/>
      <c r="P8" s="123"/>
      <c r="Q8" s="123"/>
      <c r="R8" s="123"/>
      <c r="S8" s="123"/>
      <c r="T8" s="123"/>
      <c r="U8" s="123"/>
      <c r="V8" s="123"/>
      <c r="W8" s="123"/>
      <c r="AB8" t="s">
        <v>238</v>
      </c>
      <c r="AC8" t="s">
        <v>152</v>
      </c>
      <c r="AE8" t="s">
        <v>221</v>
      </c>
    </row>
    <row r="9" spans="1:36" ht="19.5" customHeight="1">
      <c r="A9" s="188"/>
      <c r="B9" s="50" t="s">
        <v>180</v>
      </c>
      <c r="C9" s="50"/>
      <c r="D9" s="50" t="s">
        <v>125</v>
      </c>
      <c r="E9" s="123"/>
      <c r="F9" s="123"/>
      <c r="G9" s="123"/>
      <c r="H9" s="123"/>
      <c r="I9" s="123"/>
      <c r="J9" s="123"/>
      <c r="K9" s="123"/>
      <c r="L9" s="123"/>
      <c r="M9" s="123"/>
      <c r="N9" s="123"/>
      <c r="O9" s="123"/>
      <c r="P9" s="123"/>
      <c r="Q9" s="123"/>
      <c r="R9" s="123"/>
      <c r="S9" s="123"/>
      <c r="T9" s="123"/>
      <c r="U9" s="123"/>
      <c r="V9" s="123"/>
      <c r="W9" s="123"/>
      <c r="AC9" t="s">
        <v>153</v>
      </c>
    </row>
    <row r="10" spans="1:36" ht="19.5" customHeight="1">
      <c r="A10" s="188"/>
      <c r="B10" s="50" t="s">
        <v>181</v>
      </c>
      <c r="C10" s="50"/>
      <c r="D10" s="50" t="s">
        <v>125</v>
      </c>
      <c r="E10" s="123"/>
      <c r="F10" s="123"/>
      <c r="G10" s="123"/>
      <c r="H10" s="123"/>
      <c r="I10" s="123"/>
      <c r="J10" s="123"/>
      <c r="K10" s="123"/>
      <c r="L10" s="123"/>
      <c r="M10" s="123"/>
      <c r="N10" s="123"/>
      <c r="O10" s="123"/>
      <c r="P10" s="123"/>
      <c r="Q10" s="123"/>
      <c r="R10" s="123"/>
      <c r="S10" s="123"/>
      <c r="T10" s="123"/>
      <c r="U10" s="123"/>
      <c r="V10" s="123"/>
      <c r="W10" s="123"/>
      <c r="AC10" t="s">
        <v>154</v>
      </c>
    </row>
    <row r="11" spans="1:36" ht="19.5" customHeight="1">
      <c r="A11" s="188"/>
      <c r="B11" s="50" t="s">
        <v>182</v>
      </c>
      <c r="C11" s="50"/>
      <c r="D11" s="50" t="s">
        <v>125</v>
      </c>
      <c r="E11" s="124"/>
      <c r="F11" s="124"/>
      <c r="G11" s="124"/>
      <c r="H11" s="124"/>
      <c r="I11" s="124"/>
      <c r="J11" s="124"/>
      <c r="K11" s="123"/>
      <c r="L11" s="123"/>
      <c r="M11" s="124"/>
      <c r="N11" s="123"/>
      <c r="O11" s="123"/>
      <c r="P11" s="123"/>
      <c r="Q11" s="123"/>
      <c r="R11" s="123"/>
      <c r="S11" s="123"/>
      <c r="T11" s="123"/>
      <c r="U11" s="123"/>
      <c r="V11" s="123"/>
      <c r="W11" s="123"/>
      <c r="AC11" t="s">
        <v>155</v>
      </c>
    </row>
    <row r="12" spans="1:36" ht="19.5" customHeight="1">
      <c r="A12" s="188"/>
      <c r="B12" s="50" t="s">
        <v>183</v>
      </c>
      <c r="C12" s="50"/>
      <c r="D12" s="50"/>
      <c r="E12" s="123"/>
      <c r="F12" s="123"/>
      <c r="G12" s="123"/>
      <c r="H12" s="123"/>
      <c r="I12" s="123"/>
      <c r="J12" s="123"/>
      <c r="K12" s="123"/>
      <c r="L12" s="123"/>
      <c r="M12" s="123"/>
      <c r="N12" s="123"/>
      <c r="O12" s="123"/>
      <c r="P12" s="123"/>
      <c r="Q12" s="123"/>
      <c r="R12" s="123"/>
      <c r="S12" s="123"/>
      <c r="T12" s="123"/>
      <c r="U12" s="123"/>
      <c r="V12" s="123"/>
      <c r="W12" s="123"/>
      <c r="AC12" t="s">
        <v>156</v>
      </c>
    </row>
    <row r="13" spans="1:36" ht="19.5" customHeight="1">
      <c r="A13" s="188"/>
      <c r="B13" s="50" t="s">
        <v>184</v>
      </c>
      <c r="C13" s="50"/>
      <c r="D13" s="50"/>
      <c r="E13" s="123"/>
      <c r="F13" s="123"/>
      <c r="G13" s="123"/>
      <c r="H13" s="123"/>
      <c r="I13" s="123"/>
      <c r="J13" s="123"/>
      <c r="K13" s="123"/>
      <c r="L13" s="123"/>
      <c r="M13" s="123"/>
      <c r="N13" s="123"/>
      <c r="O13" s="123"/>
      <c r="P13" s="123"/>
      <c r="Q13" s="123"/>
      <c r="R13" s="123"/>
      <c r="S13" s="123"/>
      <c r="T13" s="123"/>
      <c r="U13" s="123"/>
      <c r="V13" s="123"/>
      <c r="W13" s="123"/>
      <c r="AC13" t="s">
        <v>157</v>
      </c>
    </row>
    <row r="14" spans="1:36" ht="19.5" customHeight="1">
      <c r="A14" s="188"/>
      <c r="B14" s="50" t="s">
        <v>216</v>
      </c>
      <c r="C14" s="50"/>
      <c r="D14" s="50" t="s">
        <v>125</v>
      </c>
      <c r="E14" s="123"/>
      <c r="F14" s="123"/>
      <c r="G14" s="123"/>
      <c r="H14" s="123"/>
      <c r="I14" s="123"/>
      <c r="J14" s="123"/>
      <c r="K14" s="123"/>
      <c r="L14" s="123"/>
      <c r="M14" s="123"/>
      <c r="N14" s="123"/>
      <c r="O14" s="123"/>
      <c r="P14" s="123"/>
      <c r="Q14" s="123"/>
      <c r="R14" s="123"/>
      <c r="S14" s="123"/>
      <c r="T14" s="123"/>
      <c r="U14" s="123"/>
      <c r="V14" s="123"/>
      <c r="W14" s="123"/>
    </row>
    <row r="15" spans="1:36" ht="19.5" customHeight="1">
      <c r="A15" s="188"/>
      <c r="B15" s="50" t="s">
        <v>217</v>
      </c>
      <c r="C15" s="50"/>
      <c r="D15" s="50" t="s">
        <v>125</v>
      </c>
      <c r="E15" s="123"/>
      <c r="F15" s="123"/>
      <c r="G15" s="123"/>
      <c r="H15" s="123"/>
      <c r="I15" s="123"/>
      <c r="J15" s="123"/>
      <c r="K15" s="123"/>
      <c r="L15" s="123"/>
      <c r="M15" s="123"/>
      <c r="N15" s="123"/>
      <c r="O15" s="123"/>
      <c r="P15" s="123"/>
      <c r="Q15" s="123"/>
      <c r="R15" s="123"/>
      <c r="S15" s="123"/>
      <c r="T15" s="123"/>
      <c r="U15" s="123"/>
      <c r="V15" s="123"/>
      <c r="W15" s="123"/>
    </row>
    <row r="16" spans="1:36" ht="19.5" customHeight="1">
      <c r="A16" s="188"/>
      <c r="B16" s="50" t="s">
        <v>218</v>
      </c>
      <c r="C16" s="50"/>
      <c r="D16" s="50" t="s">
        <v>125</v>
      </c>
      <c r="E16" s="124"/>
      <c r="F16" s="124"/>
      <c r="G16" s="124"/>
      <c r="H16" s="123"/>
      <c r="I16" s="123"/>
      <c r="J16" s="123"/>
      <c r="K16" s="123"/>
      <c r="L16" s="123"/>
      <c r="M16" s="123"/>
      <c r="N16" s="123"/>
      <c r="O16" s="123"/>
      <c r="P16" s="123"/>
      <c r="Q16" s="123"/>
      <c r="R16" s="123"/>
      <c r="S16" s="123"/>
      <c r="T16" s="123"/>
      <c r="U16" s="123"/>
      <c r="V16" s="123"/>
      <c r="W16" s="123"/>
    </row>
    <row r="17" spans="1:32" ht="19.5" customHeight="1">
      <c r="A17" s="188"/>
      <c r="B17" s="53" t="s">
        <v>224</v>
      </c>
      <c r="C17" s="50"/>
      <c r="D17" s="50" t="s">
        <v>125</v>
      </c>
      <c r="E17" s="123"/>
      <c r="F17" s="123"/>
      <c r="G17" s="123"/>
      <c r="H17" s="123"/>
      <c r="I17" s="123"/>
      <c r="J17" s="123"/>
      <c r="K17" s="123"/>
      <c r="L17" s="123"/>
      <c r="M17" s="123"/>
      <c r="N17" s="123"/>
      <c r="O17" s="123"/>
      <c r="P17" s="123"/>
      <c r="Q17" s="123"/>
      <c r="R17" s="123"/>
      <c r="S17" s="125"/>
      <c r="T17" s="126"/>
      <c r="U17" s="126"/>
      <c r="V17" s="125"/>
      <c r="W17" s="125"/>
      <c r="X17" s="69"/>
      <c r="Y17" s="69"/>
      <c r="Z17" s="69"/>
      <c r="AA17" s="69"/>
      <c r="AB17" s="69"/>
      <c r="AC17" s="69"/>
      <c r="AD17" s="69"/>
    </row>
    <row r="18" spans="1:32" ht="19.5" customHeight="1">
      <c r="A18" s="188"/>
      <c r="B18" s="120" t="s">
        <v>219</v>
      </c>
      <c r="C18" s="50"/>
      <c r="D18" s="50" t="s">
        <v>125</v>
      </c>
      <c r="E18" s="123"/>
      <c r="F18" s="123"/>
      <c r="G18" s="123"/>
      <c r="H18" s="123"/>
      <c r="I18" s="123"/>
      <c r="J18" s="123"/>
      <c r="K18" s="123"/>
      <c r="L18" s="123"/>
      <c r="M18" s="123"/>
      <c r="N18" s="123"/>
      <c r="O18" s="123"/>
      <c r="P18" s="123"/>
      <c r="Q18" s="123"/>
      <c r="R18" s="123"/>
      <c r="S18" s="123"/>
      <c r="T18" s="123"/>
      <c r="U18" s="123"/>
      <c r="V18" s="123"/>
      <c r="W18" s="123"/>
    </row>
    <row r="19" spans="1:32" ht="19.5" customHeight="1">
      <c r="A19" s="188"/>
      <c r="B19" s="50" t="s">
        <v>185</v>
      </c>
      <c r="C19" s="130"/>
      <c r="D19" s="50" t="s">
        <v>125</v>
      </c>
      <c r="E19" s="123"/>
      <c r="F19" s="123"/>
      <c r="G19" s="123"/>
      <c r="H19" s="123"/>
      <c r="I19" s="123"/>
      <c r="J19" s="123"/>
      <c r="K19" s="123"/>
      <c r="L19" s="123"/>
      <c r="M19" s="123"/>
      <c r="N19" s="123"/>
      <c r="O19" s="123"/>
      <c r="P19" s="123"/>
      <c r="Q19" s="123"/>
      <c r="R19" s="123"/>
      <c r="S19" s="123"/>
      <c r="T19" s="123"/>
      <c r="U19" s="123"/>
      <c r="V19" s="123"/>
      <c r="W19" s="123"/>
    </row>
    <row r="20" spans="1:32" ht="19.5" customHeight="1">
      <c r="A20" s="188"/>
      <c r="B20" s="50" t="s">
        <v>186</v>
      </c>
      <c r="C20" s="130"/>
      <c r="D20" s="50" t="s">
        <v>125</v>
      </c>
      <c r="E20" s="123"/>
      <c r="F20" s="123"/>
      <c r="G20" s="123"/>
      <c r="H20" s="123"/>
      <c r="I20" s="123"/>
      <c r="J20" s="123"/>
      <c r="K20" s="123"/>
      <c r="L20" s="123"/>
      <c r="M20" s="123"/>
      <c r="N20" s="127"/>
      <c r="O20" s="123"/>
      <c r="P20" s="123"/>
      <c r="Q20" s="123"/>
      <c r="R20" s="123"/>
      <c r="S20" s="123"/>
      <c r="T20" s="123"/>
      <c r="U20" s="123"/>
      <c r="V20" s="123"/>
      <c r="W20" s="123"/>
    </row>
    <row r="21" spans="1:32" ht="19.5" customHeight="1">
      <c r="A21" s="188"/>
      <c r="B21" s="50" t="s">
        <v>178</v>
      </c>
      <c r="C21" s="50"/>
      <c r="D21" s="50"/>
      <c r="E21" s="123"/>
      <c r="F21" s="123"/>
      <c r="G21" s="123"/>
      <c r="H21" s="123"/>
      <c r="I21" s="123"/>
      <c r="J21" s="123"/>
      <c r="K21" s="123"/>
      <c r="L21" s="123"/>
      <c r="M21" s="123"/>
      <c r="N21" s="127"/>
      <c r="O21" s="123"/>
      <c r="P21" s="123"/>
      <c r="Q21" s="123"/>
      <c r="R21" s="123"/>
      <c r="S21" s="123"/>
      <c r="T21" s="123"/>
      <c r="U21" s="123"/>
      <c r="V21" s="123"/>
      <c r="W21" s="123"/>
    </row>
    <row r="22" spans="1:32" ht="19.5" customHeight="1">
      <c r="A22" s="188"/>
      <c r="B22" s="55" t="s">
        <v>179</v>
      </c>
      <c r="C22" s="50"/>
      <c r="D22" s="50"/>
      <c r="E22" s="123"/>
      <c r="F22" s="123"/>
      <c r="G22" s="123"/>
      <c r="H22" s="123"/>
      <c r="I22" s="123"/>
      <c r="J22" s="123"/>
      <c r="K22" s="123"/>
      <c r="L22" s="123"/>
      <c r="M22" s="123"/>
      <c r="N22" s="128"/>
      <c r="O22" s="123"/>
      <c r="P22" s="123"/>
      <c r="Q22" s="123"/>
      <c r="R22" s="123"/>
      <c r="S22" s="123"/>
      <c r="T22" s="123"/>
      <c r="U22" s="123"/>
      <c r="V22" s="123"/>
      <c r="W22" s="123"/>
    </row>
    <row r="23" spans="1:32" ht="19.5" customHeight="1">
      <c r="A23" s="188"/>
      <c r="B23" s="50" t="s">
        <v>223</v>
      </c>
      <c r="C23" s="50"/>
      <c r="D23" s="50"/>
      <c r="E23" s="123"/>
      <c r="F23" s="123"/>
      <c r="G23" s="123"/>
      <c r="H23" s="123"/>
      <c r="I23" s="123"/>
      <c r="J23" s="123"/>
      <c r="K23" s="123"/>
      <c r="L23" s="123"/>
      <c r="M23" s="123"/>
      <c r="N23" s="123"/>
      <c r="O23" s="123"/>
      <c r="P23" s="123"/>
      <c r="Q23" s="123"/>
      <c r="R23" s="123"/>
      <c r="S23" s="123"/>
      <c r="T23" s="123"/>
      <c r="U23" s="123"/>
      <c r="V23" s="123"/>
      <c r="W23" s="123"/>
    </row>
    <row r="24" spans="1:32" ht="19.5" customHeight="1">
      <c r="A24" s="188"/>
      <c r="B24" s="50" t="s">
        <v>187</v>
      </c>
      <c r="C24" s="56"/>
      <c r="D24" s="56"/>
      <c r="E24" s="123"/>
      <c r="F24" s="123"/>
      <c r="G24" s="123"/>
      <c r="H24" s="126"/>
      <c r="I24" s="123"/>
      <c r="J24" s="123"/>
      <c r="K24" s="123"/>
      <c r="L24" s="123"/>
      <c r="M24" s="123"/>
      <c r="N24" s="123"/>
      <c r="O24" s="123"/>
      <c r="P24" s="123"/>
      <c r="Q24" s="123"/>
      <c r="R24" s="123"/>
      <c r="S24" s="123"/>
      <c r="T24" s="123"/>
      <c r="U24" s="123"/>
      <c r="V24" s="123"/>
      <c r="W24" s="123"/>
    </row>
    <row r="25" spans="1:32" ht="19.5">
      <c r="A25" s="188"/>
      <c r="B25" s="137" t="s">
        <v>188</v>
      </c>
      <c r="C25" s="138"/>
      <c r="D25" s="138"/>
      <c r="E25" s="31"/>
      <c r="F25" s="31"/>
      <c r="G25" s="31"/>
      <c r="H25" s="126"/>
      <c r="I25" s="31"/>
      <c r="J25" s="31"/>
      <c r="K25" s="31"/>
      <c r="L25" s="31"/>
      <c r="M25" s="31"/>
      <c r="N25" s="31"/>
      <c r="O25" s="31"/>
      <c r="P25" s="31"/>
      <c r="Q25" s="31"/>
      <c r="R25" s="31"/>
      <c r="S25" s="31"/>
      <c r="T25" s="31"/>
      <c r="U25" s="31"/>
      <c r="V25" s="31"/>
      <c r="W25" s="31"/>
      <c r="X25" s="32"/>
      <c r="Y25" s="32"/>
      <c r="Z25" s="32"/>
      <c r="AA25" s="32"/>
      <c r="AB25" s="32"/>
      <c r="AC25" s="32"/>
      <c r="AD25" s="32"/>
      <c r="AE25" s="32"/>
      <c r="AF25" s="32"/>
    </row>
    <row r="26" spans="1:32" ht="19.5">
      <c r="A26" s="193" t="s">
        <v>312</v>
      </c>
      <c r="B26" s="50" t="s">
        <v>273</v>
      </c>
      <c r="C26" s="157"/>
      <c r="D26" s="157"/>
      <c r="E26" s="31"/>
      <c r="F26" s="31"/>
      <c r="G26" s="31"/>
      <c r="H26" s="126"/>
      <c r="I26" s="31"/>
      <c r="J26" s="31"/>
      <c r="K26" s="31"/>
      <c r="L26" s="31"/>
      <c r="M26" s="31"/>
      <c r="N26" s="31"/>
      <c r="O26" s="31"/>
      <c r="P26" s="31"/>
      <c r="Q26" s="31"/>
      <c r="R26" s="31"/>
      <c r="S26" s="31"/>
      <c r="T26" s="31"/>
      <c r="U26" s="31"/>
      <c r="V26" s="31"/>
      <c r="W26" s="31"/>
      <c r="X26" s="32"/>
      <c r="Y26" s="32"/>
      <c r="Z26" s="32"/>
      <c r="AA26" s="32"/>
      <c r="AB26" s="32"/>
      <c r="AC26" s="32"/>
      <c r="AD26" s="32"/>
      <c r="AE26" s="32"/>
      <c r="AF26" s="32"/>
    </row>
    <row r="27" spans="1:32" ht="19.5">
      <c r="A27" s="193"/>
      <c r="B27" s="50" t="s">
        <v>270</v>
      </c>
      <c r="C27" s="157"/>
      <c r="D27" s="157"/>
      <c r="E27" s="31"/>
      <c r="F27" s="31"/>
      <c r="G27" s="31"/>
      <c r="H27" s="126"/>
      <c r="I27" s="31"/>
      <c r="J27" s="31"/>
      <c r="K27" s="31"/>
      <c r="L27" s="31"/>
      <c r="M27" s="31"/>
      <c r="N27" s="31"/>
      <c r="O27" s="31"/>
      <c r="P27" s="31"/>
      <c r="Q27" s="31"/>
      <c r="R27" s="31"/>
      <c r="S27" s="31"/>
      <c r="T27" s="31"/>
      <c r="U27" s="31"/>
      <c r="V27" s="31"/>
      <c r="W27" s="31"/>
      <c r="X27" s="32"/>
      <c r="Y27" s="32"/>
      <c r="Z27" s="32"/>
      <c r="AA27" s="32"/>
      <c r="AB27" s="32"/>
      <c r="AC27" s="32"/>
      <c r="AD27" s="32"/>
      <c r="AE27" s="32"/>
      <c r="AF27" s="32"/>
    </row>
    <row r="28" spans="1:32" ht="19.5">
      <c r="A28" s="193"/>
      <c r="B28" s="50" t="s">
        <v>274</v>
      </c>
      <c r="C28" s="157"/>
      <c r="D28" s="157"/>
      <c r="E28" s="31"/>
      <c r="F28" s="31"/>
      <c r="G28" s="31"/>
      <c r="H28" s="126"/>
      <c r="I28" s="31"/>
      <c r="J28" s="31"/>
      <c r="K28" s="31"/>
      <c r="L28" s="31"/>
      <c r="M28" s="31"/>
      <c r="N28" s="31"/>
      <c r="O28" s="31"/>
      <c r="P28" s="31"/>
      <c r="Q28" s="31"/>
      <c r="R28" s="31"/>
      <c r="S28" s="31"/>
      <c r="T28" s="31"/>
      <c r="U28" s="31"/>
      <c r="V28" s="31"/>
      <c r="W28" s="31"/>
      <c r="X28" s="32"/>
      <c r="Y28" s="32"/>
      <c r="Z28" s="32"/>
      <c r="AA28" s="32"/>
      <c r="AB28" s="32"/>
      <c r="AC28" s="32"/>
      <c r="AD28" s="32"/>
      <c r="AE28" s="32"/>
      <c r="AF28" s="32"/>
    </row>
    <row r="29" spans="1:32" ht="19.5">
      <c r="A29" s="193"/>
      <c r="B29" s="50" t="s">
        <v>271</v>
      </c>
      <c r="C29" s="157"/>
      <c r="D29" s="157"/>
      <c r="E29" s="31"/>
      <c r="F29" s="31"/>
      <c r="G29" s="31"/>
      <c r="H29" s="126"/>
      <c r="I29" s="31"/>
      <c r="J29" s="31"/>
      <c r="K29" s="31"/>
      <c r="L29" s="31"/>
      <c r="M29" s="31"/>
      <c r="N29" s="31"/>
      <c r="O29" s="31"/>
      <c r="P29" s="31"/>
      <c r="Q29" s="31"/>
      <c r="R29" s="31"/>
      <c r="S29" s="31"/>
      <c r="T29" s="31"/>
      <c r="U29" s="31"/>
      <c r="V29" s="31"/>
      <c r="W29" s="31"/>
      <c r="X29" s="32"/>
      <c r="Y29" s="32"/>
      <c r="Z29" s="32"/>
      <c r="AA29" s="32"/>
      <c r="AB29" s="32"/>
      <c r="AC29" s="32"/>
      <c r="AD29" s="32"/>
      <c r="AE29" s="32"/>
      <c r="AF29" s="32"/>
    </row>
    <row r="30" spans="1:32" ht="20.25" thickBot="1">
      <c r="A30" s="193"/>
      <c r="B30" s="137" t="s">
        <v>272</v>
      </c>
      <c r="C30" s="138"/>
      <c r="D30" s="138"/>
      <c r="E30" s="31"/>
      <c r="F30" s="31"/>
      <c r="G30" s="31"/>
      <c r="H30" s="126"/>
      <c r="I30" s="31"/>
      <c r="J30" s="31"/>
      <c r="K30" s="31"/>
      <c r="L30" s="31"/>
      <c r="M30" s="31"/>
      <c r="N30" s="31"/>
      <c r="O30" s="31"/>
      <c r="P30" s="31"/>
      <c r="Q30" s="31"/>
      <c r="R30" s="31"/>
      <c r="S30" s="31"/>
      <c r="T30" s="31"/>
      <c r="U30" s="31"/>
      <c r="V30" s="31"/>
      <c r="W30" s="31"/>
      <c r="X30" s="32"/>
      <c r="Y30" s="32"/>
      <c r="Z30" s="32"/>
      <c r="AA30" s="32"/>
      <c r="AB30" s="32"/>
      <c r="AC30" s="32"/>
      <c r="AD30" s="32"/>
      <c r="AE30" s="32"/>
      <c r="AF30" s="32"/>
    </row>
    <row r="31" spans="1:32" ht="19.5" customHeight="1" thickTop="1">
      <c r="A31" s="189" t="s">
        <v>245</v>
      </c>
      <c r="B31" s="173" t="s">
        <v>243</v>
      </c>
      <c r="C31" s="174"/>
      <c r="D31" s="175"/>
      <c r="E31" s="123"/>
      <c r="F31" s="129"/>
      <c r="G31" s="129"/>
      <c r="H31" s="126"/>
      <c r="I31" s="129"/>
      <c r="J31" s="129"/>
      <c r="K31" s="129"/>
      <c r="L31" s="129"/>
      <c r="M31" s="129"/>
      <c r="N31" s="129"/>
      <c r="O31" s="129"/>
      <c r="P31" s="129"/>
      <c r="Q31" s="129"/>
      <c r="R31" s="129"/>
      <c r="S31" s="129"/>
      <c r="T31" s="129"/>
      <c r="U31" s="129"/>
      <c r="V31" s="129"/>
      <c r="W31" s="129"/>
      <c r="X31" s="33"/>
      <c r="Y31" s="33"/>
      <c r="Z31" s="33"/>
      <c r="AA31" s="33"/>
      <c r="AB31" s="33"/>
      <c r="AC31" s="33"/>
      <c r="AD31" s="33"/>
      <c r="AE31" s="33"/>
      <c r="AF31" s="33"/>
    </row>
    <row r="32" spans="1:32" ht="19.5" customHeight="1">
      <c r="A32" s="190"/>
      <c r="B32" s="137" t="s">
        <v>244</v>
      </c>
      <c r="C32" s="139"/>
      <c r="D32" s="139"/>
      <c r="E32" s="123"/>
      <c r="F32" s="123"/>
      <c r="G32" s="123"/>
      <c r="H32" s="126"/>
      <c r="I32" s="123"/>
      <c r="J32" s="123"/>
      <c r="K32" s="123"/>
      <c r="L32" s="123"/>
      <c r="M32" s="123"/>
      <c r="N32" s="123"/>
      <c r="O32" s="123"/>
      <c r="P32" s="123"/>
      <c r="Q32" s="123"/>
      <c r="R32" s="123"/>
      <c r="S32" s="123"/>
      <c r="T32" s="123"/>
      <c r="U32" s="123"/>
      <c r="V32" s="123"/>
      <c r="W32" s="123"/>
    </row>
    <row r="33" spans="1:23" ht="19.5" customHeight="1" thickBot="1">
      <c r="A33" s="191"/>
      <c r="B33" s="176" t="s">
        <v>49</v>
      </c>
      <c r="C33" s="177"/>
      <c r="D33" s="178"/>
      <c r="E33" s="123"/>
      <c r="F33" s="123"/>
      <c r="G33" s="123"/>
      <c r="H33" s="126"/>
      <c r="I33" s="123"/>
      <c r="J33" s="123"/>
      <c r="K33" s="123"/>
      <c r="L33" s="123"/>
      <c r="M33" s="123"/>
      <c r="N33" s="123"/>
      <c r="O33" s="123"/>
      <c r="P33" s="123"/>
      <c r="Q33" s="123"/>
      <c r="R33" s="123"/>
      <c r="S33" s="123"/>
      <c r="T33" s="123"/>
      <c r="U33" s="123"/>
      <c r="V33" s="123"/>
      <c r="W33" s="123"/>
    </row>
    <row r="34" spans="1:23" ht="19.5" customHeight="1" thickTop="1">
      <c r="A34" s="192" t="s">
        <v>308</v>
      </c>
      <c r="B34" s="170" t="s">
        <v>275</v>
      </c>
      <c r="C34" s="171"/>
      <c r="D34" s="172"/>
      <c r="H34" s="68"/>
    </row>
    <row r="35" spans="1:23" ht="19.5" customHeight="1">
      <c r="A35" s="192"/>
      <c r="B35" s="169" t="s">
        <v>246</v>
      </c>
      <c r="C35" s="168" t="s">
        <v>311</v>
      </c>
      <c r="D35" s="168"/>
      <c r="H35" s="68"/>
    </row>
    <row r="36" spans="1:23" ht="19.5" customHeight="1">
      <c r="A36" s="192"/>
      <c r="B36" s="50" t="s">
        <v>276</v>
      </c>
      <c r="C36" s="168"/>
      <c r="D36" s="168"/>
      <c r="H36" s="68"/>
    </row>
    <row r="37" spans="1:23" ht="19.5" customHeight="1">
      <c r="A37" s="192"/>
      <c r="B37" s="169" t="s">
        <v>106</v>
      </c>
      <c r="C37" s="168" t="s">
        <v>311</v>
      </c>
      <c r="D37" s="168"/>
      <c r="H37" s="68"/>
    </row>
    <row r="38" spans="1:23" ht="19.5" customHeight="1">
      <c r="A38" s="192"/>
      <c r="B38" s="50" t="s">
        <v>277</v>
      </c>
      <c r="C38" s="168"/>
      <c r="D38" s="168"/>
      <c r="H38" s="68"/>
    </row>
    <row r="39" spans="1:23" ht="19.5" customHeight="1">
      <c r="A39" s="192"/>
      <c r="B39" s="50" t="s">
        <v>278</v>
      </c>
      <c r="C39" s="131"/>
      <c r="D39" s="168"/>
    </row>
    <row r="40" spans="1:23" ht="19.5" customHeight="1">
      <c r="A40" s="192"/>
      <c r="B40" s="50" t="s">
        <v>279</v>
      </c>
      <c r="C40" s="168"/>
      <c r="D40" s="168"/>
    </row>
    <row r="41" spans="1:23" ht="19.5" customHeight="1">
      <c r="A41" s="192"/>
      <c r="B41" s="137" t="s">
        <v>286</v>
      </c>
      <c r="C41" s="139"/>
      <c r="D41" s="139"/>
    </row>
    <row r="42" spans="1:23" ht="19.5" customHeight="1">
      <c r="A42" s="192"/>
      <c r="B42" s="137" t="s">
        <v>304</v>
      </c>
      <c r="C42" s="139"/>
      <c r="D42" s="139"/>
    </row>
    <row r="43" spans="1:23" ht="19.5" customHeight="1">
      <c r="A43" s="192"/>
      <c r="B43" s="137" t="s">
        <v>309</v>
      </c>
      <c r="C43" s="139"/>
      <c r="D43" s="139"/>
    </row>
    <row r="44" spans="1:23" ht="19.5" customHeight="1">
      <c r="A44" s="192"/>
      <c r="B44" s="137" t="s">
        <v>310</v>
      </c>
      <c r="C44" s="168"/>
      <c r="D44" s="168"/>
    </row>
    <row r="45" spans="1:23" ht="19.5" customHeight="1">
      <c r="A45" s="192"/>
      <c r="B45" s="137" t="s">
        <v>305</v>
      </c>
      <c r="C45" s="139"/>
      <c r="D45" s="139"/>
    </row>
    <row r="46" spans="1:23" ht="19.5" customHeight="1">
      <c r="A46" s="192"/>
      <c r="B46" s="137" t="s">
        <v>306</v>
      </c>
      <c r="C46" s="139"/>
      <c r="D46" s="139"/>
    </row>
    <row r="47" spans="1:23" ht="19.5" customHeight="1">
      <c r="A47" s="192"/>
      <c r="B47" s="137" t="s">
        <v>307</v>
      </c>
      <c r="C47" s="139"/>
      <c r="D47" s="139"/>
    </row>
  </sheetData>
  <mergeCells count="4">
    <mergeCell ref="A2:A25"/>
    <mergeCell ref="A31:A33"/>
    <mergeCell ref="A34:A47"/>
    <mergeCell ref="A26:A30"/>
  </mergeCells>
  <phoneticPr fontId="2"/>
  <dataValidations count="9">
    <dataValidation type="list" allowBlank="1" showInputMessage="1" showErrorMessage="1" sqref="C10">
      <formula1>INDIRECT("T水源")</formula1>
    </dataValidation>
    <dataValidation type="list" errorStyle="warning" allowBlank="1" showInputMessage="1" showErrorMessage="1" sqref="C11">
      <formula1>INDIRECT("T使用目的")</formula1>
    </dataValidation>
    <dataValidation type="list" allowBlank="1" showInputMessage="1" showErrorMessage="1" sqref="C7">
      <formula1>INDIRECT("T設置地区")</formula1>
    </dataValidation>
    <dataValidation type="list" allowBlank="1" showInputMessage="1" showErrorMessage="1" sqref="C9">
      <formula1>INDIRECT("T申請区分")</formula1>
    </dataValidation>
    <dataValidation type="list" allowBlank="1" showInputMessage="1" showErrorMessage="1" sqref="C40">
      <formula1>INDIRECT("T開始等区分[開始等区分]")</formula1>
    </dataValidation>
    <dataValidation type="list" allowBlank="1" showInputMessage="1" sqref="C43:C44">
      <formula1>INDIRECT("T使用水変更[使用水変更]")</formula1>
    </dataValidation>
    <dataValidation type="list" allowBlank="1" showInputMessage="1" sqref="C47">
      <formula1>INDIRECT("T中止等理由[中止等理由]")</formula1>
    </dataValidation>
    <dataValidation type="list" allowBlank="1" showInputMessage="1" showErrorMessage="1" sqref="C41">
      <formula1>INDIRECT("T家屋形態[家屋形態]")</formula1>
    </dataValidation>
    <dataValidation type="list" allowBlank="1" showInputMessage="1" sqref="C42">
      <formula1>INDIRECT("T支払方法[支払方法]")</formula1>
    </dataValidation>
  </dataValidations>
  <pageMargins left="0.7" right="0.7" top="0.75" bottom="0.75" header="0.3" footer="0.3"/>
  <pageSetup paperSize="9" orientation="portrait" r:id="rId1"/>
  <legacyDrawing r:id="rId2"/>
  <tableParts count="10">
    <tablePart r:id="rId3"/>
    <tablePart r:id="rId4"/>
    <tablePart r:id="rId5"/>
    <tablePart r:id="rId6"/>
    <tablePart r:id="rId7"/>
    <tablePart r:id="rId8"/>
    <tablePart r:id="rId9"/>
    <tablePart r:id="rId10"/>
    <tablePart r:id="rId11"/>
    <tablePart r:id="rId1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00B0F0"/>
  </sheetPr>
  <dimension ref="A1:BF106"/>
  <sheetViews>
    <sheetView zoomScaleNormal="100" zoomScaleSheetLayoutView="85" workbookViewId="0">
      <selection activeCell="E4" sqref="E4"/>
    </sheetView>
  </sheetViews>
  <sheetFormatPr defaultColWidth="2.625" defaultRowHeight="15" customHeight="1"/>
  <cols>
    <col min="1" max="37" width="2.625" style="84"/>
    <col min="38" max="39" width="2.625" style="116" customWidth="1"/>
    <col min="40" max="48" width="2.625" style="116"/>
    <col min="49" max="52" width="2.625" style="84"/>
    <col min="53" max="57" width="2.625" style="84" customWidth="1"/>
    <col min="58" max="16384" width="2.625" style="84"/>
  </cols>
  <sheetData>
    <row r="1" spans="1:58" ht="15" customHeight="1">
      <c r="A1" s="83" t="s">
        <v>190</v>
      </c>
      <c r="J1" s="179"/>
      <c r="K1" s="180"/>
      <c r="L1" s="180"/>
      <c r="M1" s="180"/>
      <c r="N1" s="180"/>
      <c r="O1" s="180"/>
      <c r="P1" s="180"/>
      <c r="Q1" s="180"/>
      <c r="R1" s="180"/>
      <c r="S1" s="180"/>
      <c r="T1" s="180"/>
      <c r="U1" s="180"/>
      <c r="V1" s="180"/>
      <c r="W1" s="180"/>
      <c r="BA1" s="144" t="str">
        <f>入力シート!C7</f>
        <v>備前</v>
      </c>
      <c r="BB1" s="144" t="str">
        <f>INDEX(BB3:BB9,MATCH($BA$1,$BA$3:$BA$9,0))</f>
        <v>様式第1号（第4条関係）</v>
      </c>
      <c r="BC1" s="144" t="str">
        <f>INDEX(BC3:BC9,MATCH($BA$1,$BA$3:$BA$9,0))</f>
        <v>備前市下水道条例施行規則第4条第1項</v>
      </c>
      <c r="BD1" s="144" t="str">
        <f>INDEX(BD3:BD9,MATCH($BA$1,$BA$3:$BA$9,0))</f>
        <v>備前市下水道条例</v>
      </c>
      <c r="BE1" s="144" t="str">
        <f>INDEX(BE3:BE9,MATCH($BA$1,$BA$3:$BA$9,0))</f>
        <v>様式第10号（第11条関係）</v>
      </c>
      <c r="BF1" s="144" t="str">
        <f>INDEX(BF3:BF9,MATCH($BA$1,$BA$3:$BA$9,0))</f>
        <v>下　水　道　使　用　開　始　等　届　出　書</v>
      </c>
    </row>
    <row r="2" spans="1:58" ht="15" customHeight="1">
      <c r="J2" s="180"/>
      <c r="K2" s="180"/>
      <c r="L2" s="180"/>
      <c r="M2" s="180"/>
      <c r="N2" s="180"/>
      <c r="O2" s="180"/>
      <c r="P2" s="180"/>
      <c r="Q2" s="180"/>
      <c r="R2" s="180"/>
      <c r="S2" s="180"/>
      <c r="T2" s="180"/>
      <c r="U2" s="180"/>
      <c r="V2" s="180"/>
      <c r="W2" s="180"/>
      <c r="X2" s="235" t="str">
        <f>IF(入力シート!C2="","令和　　年　　月　　日",入力シート!C2)</f>
        <v>令和　　年　　月　　日</v>
      </c>
      <c r="Y2" s="235"/>
      <c r="Z2" s="235"/>
      <c r="AA2" s="235"/>
      <c r="AB2" s="235"/>
      <c r="AC2" s="235"/>
      <c r="AD2" s="235"/>
      <c r="AE2" s="235"/>
      <c r="AF2" s="235"/>
      <c r="AG2" s="235"/>
      <c r="BA2" s="144" t="s">
        <v>205</v>
      </c>
      <c r="BB2" s="144" t="s">
        <v>204</v>
      </c>
      <c r="BC2" s="144" t="s">
        <v>209</v>
      </c>
      <c r="BD2" s="144" t="s">
        <v>210</v>
      </c>
      <c r="BE2" s="144" t="s">
        <v>204</v>
      </c>
      <c r="BF2" s="144" t="s">
        <v>257</v>
      </c>
    </row>
    <row r="3" spans="1:58" ht="15" customHeight="1">
      <c r="T3" s="85"/>
      <c r="U3" s="85"/>
      <c r="V3" s="85"/>
      <c r="W3" s="85"/>
      <c r="X3" s="235"/>
      <c r="Y3" s="235"/>
      <c r="Z3" s="235"/>
      <c r="AA3" s="235"/>
      <c r="AB3" s="235"/>
      <c r="AC3" s="235"/>
      <c r="AD3" s="235"/>
      <c r="AE3" s="235"/>
      <c r="AF3" s="235"/>
      <c r="AG3" s="235"/>
      <c r="BA3" s="144" t="s">
        <v>118</v>
      </c>
      <c r="BB3" s="144" t="s">
        <v>190</v>
      </c>
      <c r="BC3" s="144" t="s">
        <v>123</v>
      </c>
      <c r="BD3" s="144" t="s">
        <v>212</v>
      </c>
      <c r="BE3" s="144" t="s">
        <v>253</v>
      </c>
      <c r="BF3" s="144" t="s">
        <v>259</v>
      </c>
    </row>
    <row r="4" spans="1:58" ht="15" customHeight="1">
      <c r="T4" s="85"/>
      <c r="U4" s="85"/>
      <c r="V4" s="85"/>
      <c r="W4" s="85"/>
      <c r="X4" s="100"/>
      <c r="Y4" s="100"/>
      <c r="Z4" s="100"/>
      <c r="AA4" s="100"/>
      <c r="AB4" s="100"/>
      <c r="AC4" s="100"/>
      <c r="AD4" s="100"/>
      <c r="AE4" s="100"/>
      <c r="AF4" s="100"/>
      <c r="AG4" s="100"/>
      <c r="BA4" s="144" t="s">
        <v>121</v>
      </c>
      <c r="BB4" s="144" t="s">
        <v>208</v>
      </c>
      <c r="BC4" s="144" t="s">
        <v>226</v>
      </c>
      <c r="BD4" s="144" t="s">
        <v>214</v>
      </c>
      <c r="BE4" s="144" t="s">
        <v>254</v>
      </c>
      <c r="BF4" s="144" t="s">
        <v>141</v>
      </c>
    </row>
    <row r="5" spans="1:58" s="86" customFormat="1" ht="15" customHeight="1">
      <c r="A5" s="234" t="s">
        <v>145</v>
      </c>
      <c r="B5" s="234"/>
      <c r="C5" s="234"/>
      <c r="D5" s="234"/>
      <c r="E5" s="234"/>
      <c r="F5" s="234"/>
      <c r="G5" s="234"/>
      <c r="H5" s="234"/>
      <c r="I5" s="234"/>
      <c r="J5" s="234"/>
      <c r="K5" s="234"/>
      <c r="L5" s="234"/>
      <c r="M5" s="234"/>
      <c r="N5" s="234"/>
      <c r="O5" s="234"/>
      <c r="P5" s="234"/>
      <c r="Q5" s="234"/>
      <c r="R5" s="234"/>
      <c r="S5" s="234"/>
      <c r="T5" s="234"/>
      <c r="U5" s="234"/>
      <c r="V5" s="234"/>
      <c r="W5" s="234"/>
      <c r="X5" s="234"/>
      <c r="Y5" s="234"/>
      <c r="Z5" s="234"/>
      <c r="AA5" s="234"/>
      <c r="AB5" s="234"/>
      <c r="AC5" s="234"/>
      <c r="AD5" s="234"/>
      <c r="AE5" s="234"/>
      <c r="AF5" s="234"/>
      <c r="AG5" s="234"/>
      <c r="AL5" s="116"/>
      <c r="AM5" s="116"/>
      <c r="AN5" s="116"/>
      <c r="AO5" s="116"/>
      <c r="AP5" s="116"/>
      <c r="AQ5" s="116"/>
      <c r="AR5" s="116"/>
      <c r="AS5" s="116"/>
      <c r="AT5" s="116"/>
      <c r="AU5" s="116"/>
      <c r="AV5" s="116"/>
      <c r="BA5" s="144" t="s">
        <v>119</v>
      </c>
      <c r="BB5" s="144" t="s">
        <v>124</v>
      </c>
      <c r="BC5" s="144" t="s">
        <v>191</v>
      </c>
      <c r="BD5" s="144" t="s">
        <v>211</v>
      </c>
      <c r="BE5" s="144" t="s">
        <v>253</v>
      </c>
      <c r="BF5" s="144" t="s">
        <v>259</v>
      </c>
    </row>
    <row r="6" spans="1:58" s="86" customFormat="1" ht="15" customHeight="1">
      <c r="A6" s="234"/>
      <c r="B6" s="234"/>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L6" s="116"/>
      <c r="AM6" s="116"/>
      <c r="AN6" s="116"/>
      <c r="AO6" s="116"/>
      <c r="AP6" s="116"/>
      <c r="AQ6" s="116"/>
      <c r="AR6" s="116"/>
      <c r="AS6" s="116"/>
      <c r="AT6" s="116"/>
      <c r="AU6" s="116"/>
      <c r="AV6" s="116"/>
      <c r="BA6" s="144" t="s">
        <v>206</v>
      </c>
      <c r="BB6" s="144" t="s">
        <v>207</v>
      </c>
      <c r="BC6" s="144" t="s">
        <v>225</v>
      </c>
      <c r="BD6" s="144" t="s">
        <v>227</v>
      </c>
      <c r="BE6" s="144" t="s">
        <v>255</v>
      </c>
      <c r="BF6" s="144" t="s">
        <v>142</v>
      </c>
    </row>
    <row r="7" spans="1:58" s="86" customFormat="1" ht="15" customHeight="1">
      <c r="A7" s="99"/>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L7" s="116"/>
      <c r="AM7" s="116"/>
      <c r="AN7" s="116"/>
      <c r="AO7" s="116"/>
      <c r="AP7" s="116"/>
      <c r="AQ7" s="116"/>
      <c r="AR7" s="116"/>
      <c r="AS7" s="116"/>
      <c r="AT7" s="116"/>
      <c r="AU7" s="116"/>
      <c r="AV7" s="116"/>
      <c r="BA7" s="144" t="s">
        <v>120</v>
      </c>
      <c r="BB7" s="144" t="s">
        <v>190</v>
      </c>
      <c r="BC7" s="144" t="s">
        <v>191</v>
      </c>
      <c r="BD7" s="144" t="s">
        <v>211</v>
      </c>
      <c r="BE7" s="144" t="s">
        <v>253</v>
      </c>
      <c r="BF7" s="144" t="s">
        <v>259</v>
      </c>
    </row>
    <row r="8" spans="1:58" s="86" customFormat="1" ht="15" customHeight="1">
      <c r="A8" s="236" t="s">
        <v>16</v>
      </c>
      <c r="B8" s="236"/>
      <c r="C8" s="236"/>
      <c r="D8" s="236"/>
      <c r="E8" s="236"/>
      <c r="F8" s="236"/>
      <c r="G8" s="236"/>
      <c r="H8" s="236"/>
      <c r="I8" s="236"/>
      <c r="J8" s="236"/>
      <c r="AL8" s="116"/>
      <c r="AM8" s="116"/>
      <c r="AN8" s="116"/>
      <c r="AO8" s="117"/>
      <c r="AP8" s="116"/>
      <c r="AQ8" s="116"/>
      <c r="AR8" s="116"/>
      <c r="AS8" s="116"/>
      <c r="AT8" s="116"/>
      <c r="AU8" s="116"/>
      <c r="AV8" s="116"/>
      <c r="BA8" s="144" t="s">
        <v>122</v>
      </c>
      <c r="BB8" s="144" t="s">
        <v>208</v>
      </c>
      <c r="BC8" s="144" t="s">
        <v>226</v>
      </c>
      <c r="BD8" s="144" t="s">
        <v>213</v>
      </c>
      <c r="BE8" s="144" t="s">
        <v>254</v>
      </c>
      <c r="BF8" s="144" t="s">
        <v>141</v>
      </c>
    </row>
    <row r="9" spans="1:58" s="86" customFormat="1" ht="15" customHeight="1">
      <c r="A9" s="236"/>
      <c r="B9" s="236"/>
      <c r="C9" s="236"/>
      <c r="D9" s="236"/>
      <c r="E9" s="236"/>
      <c r="F9" s="236"/>
      <c r="G9" s="236"/>
      <c r="H9" s="236"/>
      <c r="I9" s="236"/>
      <c r="J9" s="236"/>
      <c r="AL9" s="116"/>
      <c r="AM9" s="116"/>
      <c r="AN9" s="116"/>
      <c r="AO9" s="117"/>
      <c r="AP9" s="116"/>
      <c r="AQ9" s="116"/>
      <c r="AR9" s="116"/>
      <c r="AS9" s="116"/>
      <c r="AT9" s="116"/>
      <c r="AU9" s="116"/>
      <c r="AV9" s="116"/>
      <c r="BA9" s="144" t="s">
        <v>238</v>
      </c>
      <c r="BB9" s="144" t="s">
        <v>124</v>
      </c>
      <c r="BC9" s="144" t="s">
        <v>239</v>
      </c>
      <c r="BD9" s="144" t="s">
        <v>240</v>
      </c>
      <c r="BE9" s="144" t="s">
        <v>256</v>
      </c>
      <c r="BF9" s="144" t="s">
        <v>258</v>
      </c>
    </row>
    <row r="10" spans="1:58" s="86" customFormat="1" ht="15" customHeight="1">
      <c r="A10" s="122"/>
      <c r="B10" s="122"/>
      <c r="C10" s="122"/>
      <c r="D10" s="122"/>
      <c r="E10" s="122"/>
      <c r="F10" s="122"/>
      <c r="G10" s="122"/>
      <c r="H10" s="122"/>
      <c r="I10" s="122"/>
      <c r="J10" s="122"/>
      <c r="AL10" s="116"/>
      <c r="AM10" s="116"/>
      <c r="AN10" s="116"/>
      <c r="AO10" s="117"/>
      <c r="AP10" s="116"/>
      <c r="AQ10" s="116"/>
      <c r="AR10" s="116"/>
      <c r="AS10" s="116"/>
      <c r="AT10" s="116"/>
      <c r="AU10" s="116"/>
      <c r="AV10" s="116"/>
    </row>
    <row r="11" spans="1:58" s="86" customFormat="1" ht="15" customHeight="1">
      <c r="O11" s="238" t="s">
        <v>194</v>
      </c>
      <c r="P11" s="238"/>
      <c r="Q11" s="238"/>
      <c r="R11" s="238" t="s">
        <v>12</v>
      </c>
      <c r="S11" s="238"/>
      <c r="T11" s="238"/>
      <c r="U11" s="84"/>
      <c r="V11" s="237" t="str">
        <f>IF(入力シート!C3="","",入力シート!C3)</f>
        <v/>
      </c>
      <c r="W11" s="237"/>
      <c r="X11" s="237"/>
      <c r="Y11" s="237"/>
      <c r="Z11" s="237"/>
      <c r="AA11" s="237"/>
      <c r="AB11" s="237"/>
      <c r="AC11" s="237"/>
      <c r="AD11" s="237"/>
      <c r="AE11" s="237"/>
      <c r="AF11" s="237"/>
      <c r="AG11" s="237"/>
      <c r="AL11" s="116"/>
      <c r="AM11" s="116"/>
      <c r="AN11" s="116"/>
      <c r="AO11" s="117"/>
      <c r="AP11" s="116"/>
      <c r="AQ11" s="116"/>
      <c r="AR11" s="116"/>
      <c r="AS11" s="116"/>
      <c r="AT11" s="116"/>
      <c r="AU11" s="116"/>
      <c r="AV11" s="116"/>
    </row>
    <row r="12" spans="1:58" s="86" customFormat="1" ht="15" customHeight="1">
      <c r="O12" s="87"/>
      <c r="P12" s="87"/>
      <c r="Q12" s="87"/>
      <c r="R12" s="239" t="s">
        <v>196</v>
      </c>
      <c r="S12" s="238"/>
      <c r="T12" s="238"/>
      <c r="V12" s="237"/>
      <c r="W12" s="237"/>
      <c r="X12" s="237"/>
      <c r="Y12" s="237"/>
      <c r="Z12" s="237"/>
      <c r="AA12" s="237"/>
      <c r="AB12" s="237"/>
      <c r="AC12" s="237"/>
      <c r="AD12" s="237"/>
      <c r="AE12" s="237"/>
      <c r="AF12" s="237"/>
      <c r="AG12" s="237"/>
      <c r="AL12" s="116"/>
      <c r="AM12" s="116"/>
      <c r="AN12" s="116"/>
      <c r="AO12" s="117"/>
      <c r="AP12" s="116"/>
      <c r="AQ12" s="116"/>
      <c r="AR12" s="116"/>
      <c r="AS12" s="116"/>
      <c r="AT12" s="116"/>
      <c r="AU12" s="116"/>
      <c r="AV12" s="116"/>
    </row>
    <row r="13" spans="1:58" s="86" customFormat="1" ht="15" customHeight="1">
      <c r="O13" s="87"/>
      <c r="P13" s="87"/>
      <c r="Q13" s="87"/>
      <c r="R13" s="239"/>
      <c r="S13" s="238"/>
      <c r="T13" s="238"/>
      <c r="V13" s="237"/>
      <c r="W13" s="237"/>
      <c r="X13" s="237"/>
      <c r="Y13" s="237"/>
      <c r="Z13" s="237"/>
      <c r="AA13" s="237"/>
      <c r="AB13" s="237"/>
      <c r="AC13" s="237"/>
      <c r="AD13" s="237"/>
      <c r="AE13" s="237"/>
      <c r="AF13" s="237"/>
      <c r="AG13" s="237"/>
      <c r="AL13" s="116"/>
      <c r="AM13" s="116"/>
      <c r="AN13" s="116"/>
      <c r="AO13" s="116"/>
      <c r="AP13" s="116"/>
      <c r="AQ13" s="116"/>
      <c r="AR13" s="116"/>
      <c r="AS13" s="116"/>
      <c r="AT13" s="116"/>
      <c r="AU13" s="116"/>
      <c r="AV13" s="116"/>
    </row>
    <row r="14" spans="1:58" s="86" customFormat="1" ht="15" customHeight="1">
      <c r="O14" s="87"/>
      <c r="P14" s="87"/>
      <c r="Q14" s="87"/>
      <c r="R14" s="238"/>
      <c r="S14" s="238"/>
      <c r="T14" s="238"/>
      <c r="U14" s="84"/>
      <c r="V14" s="237"/>
      <c r="W14" s="237"/>
      <c r="X14" s="237"/>
      <c r="Y14" s="237"/>
      <c r="Z14" s="237"/>
      <c r="AA14" s="237"/>
      <c r="AB14" s="237"/>
      <c r="AC14" s="237"/>
      <c r="AD14" s="237"/>
      <c r="AE14" s="237"/>
      <c r="AF14" s="237"/>
      <c r="AG14" s="237"/>
      <c r="AL14" s="116"/>
      <c r="AM14" s="116"/>
      <c r="AN14" s="116"/>
      <c r="AO14" s="116"/>
      <c r="AP14" s="116"/>
      <c r="AQ14" s="116"/>
      <c r="AR14" s="116"/>
      <c r="AS14" s="116"/>
      <c r="AT14" s="116"/>
      <c r="AU14" s="116"/>
      <c r="AV14" s="116"/>
    </row>
    <row r="15" spans="1:58" s="86" customFormat="1" ht="15" customHeight="1">
      <c r="O15" s="87"/>
      <c r="P15" s="87"/>
      <c r="Q15" s="87"/>
      <c r="R15" s="238" t="s">
        <v>13</v>
      </c>
      <c r="S15" s="238"/>
      <c r="T15" s="238"/>
      <c r="U15" s="84"/>
      <c r="V15" s="237" t="str">
        <f>IF(入力シート!C6="","",入力シート!C6)</f>
        <v/>
      </c>
      <c r="W15" s="237"/>
      <c r="X15" s="237"/>
      <c r="Y15" s="237"/>
      <c r="Z15" s="237"/>
      <c r="AA15" s="237"/>
      <c r="AB15" s="237"/>
      <c r="AC15" s="237"/>
      <c r="AD15" s="237"/>
      <c r="AE15" s="237"/>
      <c r="AF15" s="237"/>
      <c r="AG15" s="237"/>
      <c r="AL15" s="116"/>
      <c r="AM15" s="116"/>
      <c r="AN15" s="116"/>
      <c r="AO15" s="116"/>
      <c r="AP15" s="116"/>
      <c r="AQ15" s="116"/>
      <c r="AR15" s="116"/>
      <c r="AS15" s="116"/>
      <c r="AT15" s="116"/>
      <c r="AU15" s="116"/>
      <c r="AV15" s="116"/>
    </row>
    <row r="16" spans="1:58" s="86" customFormat="1" ht="15" customHeight="1">
      <c r="R16" s="115" t="s">
        <v>215</v>
      </c>
      <c r="AG16" s="119"/>
      <c r="AL16" s="116"/>
      <c r="AM16" s="116"/>
      <c r="AN16" s="116"/>
      <c r="AO16" s="117"/>
      <c r="AP16" s="116"/>
      <c r="AQ16" s="116"/>
      <c r="AR16" s="116"/>
      <c r="AS16" s="116"/>
      <c r="AT16" s="116"/>
      <c r="AU16" s="116"/>
      <c r="AV16" s="116"/>
    </row>
    <row r="17" spans="1:48" s="86" customFormat="1" ht="15" customHeight="1">
      <c r="A17" s="240" t="str">
        <f>"　排水設備を下記のとおり設置等したいので、"&amp;BC1&amp;"の規定により申請します。なお、以後の排水設備設置等承認申請に関する一切の権限を次の排水設備工事店に委任します。
　また、設置にあたり、"&amp;BD1&amp;"等の関係法令を遵守するとともに、利害関係者からの異議等の一切を申請者及び排水設備工事店が処理することを誓約します。"</f>
        <v>　排水設備を下記のとおり設置等したいので、備前市下水道条例施行規則第4条第1項の規定により申請します。なお、以後の排水設備設置等承認申請に関する一切の権限を次の排水設備工事店に委任します。
　また、設置にあたり、備前市下水道条例等の関係法令を遵守するとともに、利害関係者からの異議等の一切を申請者及び排水設備工事店が処理することを誓約します。</v>
      </c>
      <c r="B17" s="240"/>
      <c r="C17" s="240"/>
      <c r="D17" s="240"/>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c r="AD17" s="240"/>
      <c r="AE17" s="240"/>
      <c r="AF17" s="240"/>
      <c r="AG17" s="240"/>
      <c r="AL17" s="116"/>
      <c r="AM17" s="116"/>
      <c r="AN17" s="116"/>
      <c r="AO17" s="117"/>
      <c r="AP17" s="116"/>
      <c r="AQ17" s="116"/>
      <c r="AR17" s="116"/>
      <c r="AS17" s="116"/>
      <c r="AT17" s="116"/>
      <c r="AU17" s="116"/>
      <c r="AV17" s="116"/>
    </row>
    <row r="18" spans="1:48" s="86" customFormat="1" ht="15" customHeight="1">
      <c r="A18" s="240"/>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L18" s="116"/>
      <c r="AM18" s="116"/>
      <c r="AN18" s="116"/>
      <c r="AO18" s="117"/>
      <c r="AP18" s="116"/>
      <c r="AQ18" s="116"/>
      <c r="AR18" s="116"/>
      <c r="AS18" s="116"/>
      <c r="AT18" s="116"/>
      <c r="AU18" s="116"/>
      <c r="AV18" s="116"/>
    </row>
    <row r="19" spans="1:48" s="86" customFormat="1" ht="15" customHeight="1">
      <c r="A19" s="240"/>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L19" s="116"/>
      <c r="AM19" s="116"/>
      <c r="AN19" s="116"/>
      <c r="AO19" s="117"/>
      <c r="AP19" s="116"/>
      <c r="AQ19" s="116"/>
      <c r="AR19" s="116"/>
      <c r="AS19" s="116"/>
      <c r="AT19" s="116"/>
      <c r="AU19" s="116"/>
      <c r="AV19" s="116"/>
    </row>
    <row r="20" spans="1:48" s="86" customFormat="1" ht="15" customHeight="1">
      <c r="A20" s="240"/>
      <c r="B20" s="240"/>
      <c r="C20" s="240"/>
      <c r="D20" s="240"/>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L20" s="116"/>
      <c r="AM20" s="116"/>
      <c r="AN20" s="116"/>
      <c r="AO20" s="117"/>
      <c r="AP20" s="116"/>
      <c r="AQ20" s="116"/>
      <c r="AR20" s="116"/>
      <c r="AS20" s="116"/>
      <c r="AT20" s="116"/>
      <c r="AU20" s="116"/>
      <c r="AV20" s="116"/>
    </row>
    <row r="21" spans="1:48" s="86" customFormat="1" ht="15" customHeight="1">
      <c r="A21" s="241"/>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L21" s="116"/>
      <c r="AM21" s="116"/>
      <c r="AN21" s="116"/>
      <c r="AO21" s="117"/>
      <c r="AP21" s="116"/>
      <c r="AQ21" s="116"/>
      <c r="AR21" s="116"/>
      <c r="AS21" s="116"/>
      <c r="AT21" s="116"/>
      <c r="AU21" s="116"/>
      <c r="AV21" s="116"/>
    </row>
    <row r="22" spans="1:48" s="86" customFormat="1" ht="15" customHeight="1">
      <c r="A22" s="201" t="s">
        <v>1</v>
      </c>
      <c r="B22" s="201"/>
      <c r="C22" s="201"/>
      <c r="D22" s="201"/>
      <c r="E22" s="201"/>
      <c r="F22" s="201"/>
      <c r="G22" s="201"/>
      <c r="H22" s="220" t="str">
        <f>IF(入力シート!C8="","備前市",入力シート!C8)</f>
        <v>備前市</v>
      </c>
      <c r="I22" s="221"/>
      <c r="J22" s="221"/>
      <c r="K22" s="221"/>
      <c r="L22" s="221"/>
      <c r="M22" s="221"/>
      <c r="N22" s="221"/>
      <c r="O22" s="221"/>
      <c r="P22" s="221"/>
      <c r="Q22" s="221"/>
      <c r="R22" s="221"/>
      <c r="S22" s="221"/>
      <c r="T22" s="221"/>
      <c r="U22" s="221"/>
      <c r="V22" s="221"/>
      <c r="W22" s="221"/>
      <c r="X22" s="221"/>
      <c r="Y22" s="221"/>
      <c r="Z22" s="221"/>
      <c r="AA22" s="221"/>
      <c r="AB22" s="221"/>
      <c r="AC22" s="221"/>
      <c r="AD22" s="221"/>
      <c r="AE22" s="221"/>
      <c r="AF22" s="221"/>
      <c r="AG22" s="222"/>
      <c r="AL22" s="116"/>
      <c r="AM22" s="116"/>
      <c r="AN22" s="116"/>
      <c r="AO22" s="117"/>
      <c r="AP22" s="116"/>
      <c r="AQ22" s="118"/>
      <c r="AR22" s="116"/>
      <c r="AS22" s="116"/>
      <c r="AT22" s="116"/>
      <c r="AU22" s="116"/>
      <c r="AV22" s="116"/>
    </row>
    <row r="23" spans="1:48" s="86" customFormat="1" ht="15" customHeight="1">
      <c r="A23" s="201"/>
      <c r="B23" s="201"/>
      <c r="C23" s="201"/>
      <c r="D23" s="201"/>
      <c r="E23" s="201"/>
      <c r="F23" s="201"/>
      <c r="G23" s="201"/>
      <c r="H23" s="223"/>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5"/>
      <c r="AL23" s="116"/>
      <c r="AM23" s="116"/>
      <c r="AN23" s="116"/>
      <c r="AO23" s="117"/>
      <c r="AP23" s="116"/>
      <c r="AQ23" s="118"/>
      <c r="AR23" s="116"/>
      <c r="AS23" s="116"/>
      <c r="AT23" s="116"/>
      <c r="AU23" s="116"/>
      <c r="AV23" s="116"/>
    </row>
    <row r="24" spans="1:48" s="86" customFormat="1" ht="15" customHeight="1">
      <c r="A24" s="201" t="s">
        <v>2</v>
      </c>
      <c r="B24" s="201"/>
      <c r="C24" s="201"/>
      <c r="D24" s="201"/>
      <c r="E24" s="201"/>
      <c r="F24" s="201"/>
      <c r="G24" s="201"/>
      <c r="H24" s="226" t="str">
        <f>IF(入力シート!C9="","",入力シート!C9)</f>
        <v/>
      </c>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8"/>
      <c r="AL24" s="116"/>
      <c r="AM24" s="116"/>
      <c r="AN24" s="116"/>
      <c r="AO24" s="117"/>
      <c r="AP24" s="116"/>
      <c r="AQ24" s="118"/>
      <c r="AR24" s="116"/>
      <c r="AS24" s="116"/>
      <c r="AT24" s="116"/>
      <c r="AU24" s="116"/>
      <c r="AV24" s="116"/>
    </row>
    <row r="25" spans="1:48" s="86" customFormat="1" ht="15" customHeight="1">
      <c r="A25" s="201"/>
      <c r="B25" s="201"/>
      <c r="C25" s="201"/>
      <c r="D25" s="201"/>
      <c r="E25" s="201"/>
      <c r="F25" s="201"/>
      <c r="G25" s="201"/>
      <c r="H25" s="229"/>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1"/>
      <c r="AL25" s="116"/>
      <c r="AM25" s="116"/>
      <c r="AN25" s="116"/>
      <c r="AO25" s="117"/>
      <c r="AP25" s="116"/>
      <c r="AQ25" s="118"/>
      <c r="AR25" s="116"/>
      <c r="AS25" s="116"/>
      <c r="AT25" s="116"/>
      <c r="AU25" s="116"/>
      <c r="AV25" s="116"/>
    </row>
    <row r="26" spans="1:48" s="86" customFormat="1" ht="15" customHeight="1">
      <c r="A26" s="201" t="s">
        <v>15</v>
      </c>
      <c r="B26" s="201"/>
      <c r="C26" s="201"/>
      <c r="D26" s="201"/>
      <c r="E26" s="201"/>
      <c r="F26" s="201"/>
      <c r="G26" s="201"/>
      <c r="H26" s="220" t="str">
        <f>IF(入力シート!C10="","水道　・　井戸　・　水道井戸併用",入力シート!C10)</f>
        <v>水道　・　井戸　・　水道井戸併用</v>
      </c>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2"/>
      <c r="AL26" s="116"/>
      <c r="AM26" s="116"/>
      <c r="AN26" s="116"/>
      <c r="AO26" s="116"/>
      <c r="AP26" s="116"/>
      <c r="AQ26" s="118"/>
      <c r="AR26" s="116"/>
      <c r="AS26" s="116"/>
      <c r="AT26" s="116"/>
      <c r="AU26" s="116"/>
      <c r="AV26" s="116"/>
    </row>
    <row r="27" spans="1:48" s="86" customFormat="1" ht="15" customHeight="1">
      <c r="A27" s="201"/>
      <c r="B27" s="201"/>
      <c r="C27" s="201"/>
      <c r="D27" s="201"/>
      <c r="E27" s="201"/>
      <c r="F27" s="201"/>
      <c r="G27" s="201"/>
      <c r="H27" s="223"/>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5"/>
      <c r="AL27" s="116"/>
      <c r="AM27" s="116"/>
      <c r="AN27" s="116"/>
      <c r="AO27" s="116"/>
      <c r="AP27" s="116"/>
      <c r="AQ27" s="118"/>
      <c r="AR27" s="116"/>
      <c r="AS27" s="116"/>
      <c r="AT27" s="116"/>
      <c r="AU27" s="116"/>
      <c r="AV27" s="116"/>
    </row>
    <row r="28" spans="1:48" s="86" customFormat="1" ht="15" customHeight="1">
      <c r="A28" s="201" t="s">
        <v>192</v>
      </c>
      <c r="B28" s="201"/>
      <c r="C28" s="201"/>
      <c r="D28" s="201"/>
      <c r="E28" s="201"/>
      <c r="F28" s="201"/>
      <c r="G28" s="201"/>
      <c r="H28" s="220" t="str">
        <f>IF(入力シート!C11="","一般家庭・官公庁・学校・病院・営業用・会社工場・その他（　　）",入力シート!C11)</f>
        <v>一般家庭・官公庁・学校・病院・営業用・会社工場・その他（　　）</v>
      </c>
      <c r="I28" s="221"/>
      <c r="J28" s="221"/>
      <c r="K28" s="221"/>
      <c r="L28" s="221"/>
      <c r="M28" s="221"/>
      <c r="N28" s="221"/>
      <c r="O28" s="221"/>
      <c r="P28" s="221"/>
      <c r="Q28" s="221"/>
      <c r="R28" s="221"/>
      <c r="S28" s="221"/>
      <c r="T28" s="221"/>
      <c r="U28" s="221"/>
      <c r="V28" s="221"/>
      <c r="W28" s="221"/>
      <c r="X28" s="221"/>
      <c r="Y28" s="221"/>
      <c r="Z28" s="221"/>
      <c r="AA28" s="221"/>
      <c r="AB28" s="221"/>
      <c r="AC28" s="221"/>
      <c r="AD28" s="221"/>
      <c r="AE28" s="221"/>
      <c r="AF28" s="221"/>
      <c r="AG28" s="222"/>
      <c r="AL28" s="116"/>
      <c r="AM28" s="116"/>
      <c r="AN28" s="116"/>
      <c r="AO28" s="116"/>
      <c r="AP28" s="116"/>
      <c r="AQ28" s="118"/>
      <c r="AR28" s="116"/>
      <c r="AS28" s="116"/>
      <c r="AT28" s="116"/>
      <c r="AU28" s="116"/>
      <c r="AV28" s="116"/>
    </row>
    <row r="29" spans="1:48" s="86" customFormat="1" ht="15" customHeight="1">
      <c r="A29" s="201"/>
      <c r="B29" s="201"/>
      <c r="C29" s="201"/>
      <c r="D29" s="201"/>
      <c r="E29" s="201"/>
      <c r="F29" s="201"/>
      <c r="G29" s="201"/>
      <c r="H29" s="223"/>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5"/>
      <c r="AL29" s="116"/>
      <c r="AM29" s="116"/>
      <c r="AN29" s="116"/>
      <c r="AO29" s="116"/>
      <c r="AP29" s="116"/>
      <c r="AQ29" s="118"/>
      <c r="AR29" s="116"/>
      <c r="AS29" s="116"/>
      <c r="AT29" s="116"/>
      <c r="AU29" s="116"/>
      <c r="AV29" s="116"/>
    </row>
    <row r="30" spans="1:48" s="86" customFormat="1" ht="15" customHeight="1">
      <c r="A30" s="201" t="s">
        <v>3</v>
      </c>
      <c r="B30" s="201"/>
      <c r="C30" s="201"/>
      <c r="D30" s="201"/>
      <c r="E30" s="201"/>
      <c r="F30" s="201"/>
      <c r="G30" s="201"/>
      <c r="H30" s="255" t="str">
        <f>IF(入力シート!C12="","",DBCS(TEXT(入力シート!C12,"0")))</f>
        <v/>
      </c>
      <c r="I30" s="256"/>
      <c r="J30" s="256"/>
      <c r="K30" s="256"/>
      <c r="L30" s="256"/>
      <c r="M30" s="256"/>
      <c r="N30" s="259" t="s">
        <v>314</v>
      </c>
      <c r="O30" s="259"/>
      <c r="P30" s="259"/>
      <c r="Q30" s="260"/>
      <c r="R30" s="201" t="s">
        <v>7</v>
      </c>
      <c r="S30" s="201"/>
      <c r="T30" s="201"/>
      <c r="U30" s="201"/>
      <c r="V30" s="201"/>
      <c r="W30" s="201"/>
      <c r="X30" s="201"/>
      <c r="Y30" s="255" t="str">
        <f>IF(入力シート!C12="","",DBCS(TEXT(入力シート!C12,"0")))</f>
        <v/>
      </c>
      <c r="Z30" s="256"/>
      <c r="AA30" s="256"/>
      <c r="AB30" s="256"/>
      <c r="AC30" s="256"/>
      <c r="AD30" s="256"/>
      <c r="AE30" s="259" t="s">
        <v>315</v>
      </c>
      <c r="AF30" s="259"/>
      <c r="AG30" s="260"/>
      <c r="AL30" s="116"/>
      <c r="AM30" s="116"/>
      <c r="AN30" s="116"/>
      <c r="AO30" s="116"/>
      <c r="AP30" s="116"/>
      <c r="AQ30" s="118"/>
      <c r="AR30" s="116"/>
      <c r="AS30" s="116"/>
      <c r="AT30" s="116"/>
      <c r="AU30" s="116"/>
      <c r="AV30" s="116"/>
    </row>
    <row r="31" spans="1:48" s="86" customFormat="1" ht="15" customHeight="1">
      <c r="A31" s="201"/>
      <c r="B31" s="201"/>
      <c r="C31" s="201"/>
      <c r="D31" s="201"/>
      <c r="E31" s="201"/>
      <c r="F31" s="201"/>
      <c r="G31" s="201"/>
      <c r="H31" s="257"/>
      <c r="I31" s="258"/>
      <c r="J31" s="258"/>
      <c r="K31" s="258"/>
      <c r="L31" s="258"/>
      <c r="M31" s="258"/>
      <c r="N31" s="261"/>
      <c r="O31" s="261"/>
      <c r="P31" s="261"/>
      <c r="Q31" s="262"/>
      <c r="R31" s="201"/>
      <c r="S31" s="201"/>
      <c r="T31" s="201"/>
      <c r="U31" s="201"/>
      <c r="V31" s="201"/>
      <c r="W31" s="201"/>
      <c r="X31" s="201"/>
      <c r="Y31" s="257"/>
      <c r="Z31" s="258"/>
      <c r="AA31" s="258"/>
      <c r="AB31" s="258"/>
      <c r="AC31" s="258"/>
      <c r="AD31" s="258"/>
      <c r="AE31" s="261"/>
      <c r="AF31" s="261"/>
      <c r="AG31" s="262"/>
      <c r="AL31" s="116"/>
      <c r="AM31" s="116"/>
      <c r="AN31" s="116"/>
      <c r="AO31" s="116"/>
      <c r="AP31" s="116"/>
      <c r="AQ31" s="118"/>
      <c r="AR31" s="116"/>
      <c r="AS31" s="116"/>
      <c r="AT31" s="116"/>
      <c r="AU31" s="116"/>
      <c r="AV31" s="116"/>
    </row>
    <row r="32" spans="1:48" s="86" customFormat="1" ht="15" customHeight="1">
      <c r="A32" s="244" t="s">
        <v>136</v>
      </c>
      <c r="B32" s="244"/>
      <c r="C32" s="244"/>
      <c r="D32" s="244"/>
      <c r="E32" s="244"/>
      <c r="F32" s="244"/>
      <c r="G32" s="244"/>
      <c r="H32" s="245" t="s">
        <v>237</v>
      </c>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L32" s="116"/>
      <c r="AM32" s="116"/>
      <c r="AN32" s="116"/>
      <c r="AO32" s="116"/>
      <c r="AP32" s="116"/>
      <c r="AQ32" s="118"/>
      <c r="AR32" s="116"/>
      <c r="AS32" s="116"/>
      <c r="AT32" s="116"/>
      <c r="AU32" s="116"/>
      <c r="AV32" s="116"/>
    </row>
    <row r="33" spans="1:48" s="86" customFormat="1" ht="15" customHeight="1">
      <c r="A33" s="244"/>
      <c r="B33" s="244"/>
      <c r="C33" s="244"/>
      <c r="D33" s="244"/>
      <c r="E33" s="244"/>
      <c r="F33" s="244"/>
      <c r="G33" s="244"/>
      <c r="H33" s="245"/>
      <c r="I33" s="245"/>
      <c r="J33" s="245"/>
      <c r="K33" s="245"/>
      <c r="L33" s="245"/>
      <c r="M33" s="245"/>
      <c r="N33" s="245"/>
      <c r="O33" s="245"/>
      <c r="P33" s="245"/>
      <c r="Q33" s="245"/>
      <c r="R33" s="245"/>
      <c r="S33" s="245"/>
      <c r="T33" s="245"/>
      <c r="U33" s="245"/>
      <c r="V33" s="245"/>
      <c r="W33" s="245"/>
      <c r="X33" s="245"/>
      <c r="Y33" s="245"/>
      <c r="Z33" s="245"/>
      <c r="AA33" s="245"/>
      <c r="AB33" s="245"/>
      <c r="AC33" s="245"/>
      <c r="AD33" s="245"/>
      <c r="AE33" s="245"/>
      <c r="AF33" s="245"/>
      <c r="AG33" s="245"/>
      <c r="AL33" s="116"/>
      <c r="AM33" s="116"/>
      <c r="AN33" s="116"/>
      <c r="AO33" s="116"/>
      <c r="AP33" s="116"/>
      <c r="AQ33" s="118"/>
      <c r="AR33" s="116"/>
      <c r="AS33" s="116"/>
      <c r="AT33" s="116"/>
      <c r="AU33" s="116"/>
      <c r="AV33" s="116"/>
    </row>
    <row r="34" spans="1:48" s="86" customFormat="1" ht="15" customHeight="1">
      <c r="A34" s="244"/>
      <c r="B34" s="244"/>
      <c r="C34" s="244"/>
      <c r="D34" s="244"/>
      <c r="E34" s="244"/>
      <c r="F34" s="244"/>
      <c r="G34" s="244"/>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L34" s="116"/>
      <c r="AM34" s="116"/>
      <c r="AN34" s="116"/>
      <c r="AO34" s="116"/>
      <c r="AP34" s="116"/>
      <c r="AQ34" s="118"/>
      <c r="AR34" s="116"/>
      <c r="AS34" s="116"/>
      <c r="AT34" s="116"/>
      <c r="AU34" s="116"/>
      <c r="AV34" s="116"/>
    </row>
    <row r="35" spans="1:48" s="86" customFormat="1" ht="15" customHeight="1">
      <c r="A35" s="244"/>
      <c r="B35" s="244"/>
      <c r="C35" s="244"/>
      <c r="D35" s="244"/>
      <c r="E35" s="244"/>
      <c r="F35" s="244"/>
      <c r="G35" s="244"/>
      <c r="H35" s="242" t="s">
        <v>12</v>
      </c>
      <c r="I35" s="243"/>
      <c r="J35" s="243"/>
      <c r="K35" s="232" t="str">
        <f>IF(入力シート!C14="","",入力シート!C14)</f>
        <v/>
      </c>
      <c r="L35" s="232"/>
      <c r="M35" s="232"/>
      <c r="N35" s="232"/>
      <c r="O35" s="232"/>
      <c r="P35" s="232"/>
      <c r="Q35" s="232"/>
      <c r="R35" s="232"/>
      <c r="S35" s="232"/>
      <c r="T35" s="232"/>
      <c r="U35" s="232"/>
      <c r="V35" s="232"/>
      <c r="W35" s="232"/>
      <c r="X35" s="232"/>
      <c r="Y35" s="232"/>
      <c r="Z35" s="232"/>
      <c r="AA35" s="232"/>
      <c r="AB35" s="232"/>
      <c r="AC35" s="232"/>
      <c r="AD35" s="232"/>
      <c r="AE35" s="232"/>
      <c r="AF35" s="232"/>
      <c r="AG35" s="233"/>
      <c r="AL35" s="116"/>
      <c r="AM35" s="116"/>
      <c r="AN35" s="116"/>
      <c r="AO35" s="116"/>
      <c r="AP35" s="116"/>
      <c r="AQ35" s="118"/>
      <c r="AR35" s="116"/>
      <c r="AS35" s="116"/>
      <c r="AT35" s="116"/>
      <c r="AU35" s="116"/>
      <c r="AV35" s="116"/>
    </row>
    <row r="36" spans="1:48" s="86" customFormat="1" ht="15" customHeight="1">
      <c r="A36" s="244"/>
      <c r="B36" s="244"/>
      <c r="C36" s="244"/>
      <c r="D36" s="244"/>
      <c r="E36" s="244"/>
      <c r="F36" s="244"/>
      <c r="G36" s="244"/>
      <c r="H36" s="242" t="s">
        <v>11</v>
      </c>
      <c r="I36" s="243"/>
      <c r="J36" s="243"/>
      <c r="K36" s="232" t="str">
        <f>IF(入力シート!C15="","",入力シート!C15)</f>
        <v/>
      </c>
      <c r="L36" s="232"/>
      <c r="M36" s="232"/>
      <c r="N36" s="232"/>
      <c r="O36" s="232"/>
      <c r="P36" s="232"/>
      <c r="Q36" s="232"/>
      <c r="R36" s="232"/>
      <c r="S36" s="232"/>
      <c r="T36" s="232"/>
      <c r="U36" s="232"/>
      <c r="V36" s="232"/>
      <c r="W36" s="232"/>
      <c r="X36" s="232"/>
      <c r="Y36" s="232"/>
      <c r="Z36" s="232"/>
      <c r="AA36" s="232"/>
      <c r="AB36" s="232"/>
      <c r="AC36" s="232"/>
      <c r="AD36" s="232"/>
      <c r="AE36" s="232"/>
      <c r="AF36" s="232"/>
      <c r="AG36" s="233"/>
      <c r="AL36" s="116"/>
      <c r="AM36" s="116"/>
      <c r="AN36" s="116"/>
      <c r="AO36" s="116"/>
      <c r="AP36" s="116"/>
      <c r="AQ36" s="118"/>
      <c r="AR36" s="116"/>
      <c r="AS36" s="116"/>
      <c r="AT36" s="116"/>
      <c r="AU36" s="116"/>
      <c r="AV36" s="116"/>
    </row>
    <row r="37" spans="1:48" s="86" customFormat="1" ht="15" customHeight="1">
      <c r="A37" s="244"/>
      <c r="B37" s="244"/>
      <c r="C37" s="244"/>
      <c r="D37" s="244"/>
      <c r="E37" s="244"/>
      <c r="F37" s="244"/>
      <c r="G37" s="244"/>
      <c r="H37" s="242" t="s">
        <v>193</v>
      </c>
      <c r="I37" s="243"/>
      <c r="J37" s="243"/>
      <c r="K37" s="232" t="str">
        <f>IF(入力シート!C16="","",入力シート!C16)</f>
        <v/>
      </c>
      <c r="L37" s="232"/>
      <c r="M37" s="232"/>
      <c r="N37" s="232"/>
      <c r="O37" s="232"/>
      <c r="P37" s="232"/>
      <c r="Q37" s="232"/>
      <c r="R37" s="232"/>
      <c r="S37" s="232"/>
      <c r="T37" s="232"/>
      <c r="U37" s="232"/>
      <c r="V37" s="232"/>
      <c r="W37" s="232"/>
      <c r="X37" s="232"/>
      <c r="Y37" s="232"/>
      <c r="Z37" s="232"/>
      <c r="AA37" s="232"/>
      <c r="AB37" s="232"/>
      <c r="AC37" s="232"/>
      <c r="AD37" s="232"/>
      <c r="AE37" s="232"/>
      <c r="AF37" s="232"/>
      <c r="AG37" s="233"/>
      <c r="AL37" s="116"/>
      <c r="AM37" s="116"/>
      <c r="AN37" s="116"/>
      <c r="AO37" s="116"/>
      <c r="AP37" s="116"/>
      <c r="AQ37" s="118"/>
      <c r="AR37" s="116"/>
      <c r="AS37" s="116"/>
      <c r="AT37" s="116"/>
      <c r="AU37" s="116"/>
      <c r="AV37" s="116"/>
    </row>
    <row r="38" spans="1:48" s="86" customFormat="1" ht="15" customHeight="1">
      <c r="A38" s="201" t="s">
        <v>143</v>
      </c>
      <c r="B38" s="201"/>
      <c r="C38" s="201"/>
      <c r="D38" s="201"/>
      <c r="E38" s="201"/>
      <c r="F38" s="201"/>
      <c r="G38" s="201"/>
      <c r="H38" s="214" t="str">
        <f>IF(入力シート!C17="","",入力シート!C17)</f>
        <v/>
      </c>
      <c r="I38" s="215"/>
      <c r="J38" s="215"/>
      <c r="K38" s="215"/>
      <c r="L38" s="215"/>
      <c r="M38" s="215"/>
      <c r="N38" s="215"/>
      <c r="O38" s="215"/>
      <c r="P38" s="215"/>
      <c r="Q38" s="216"/>
      <c r="R38" s="211" t="s">
        <v>195</v>
      </c>
      <c r="S38" s="211"/>
      <c r="T38" s="211"/>
      <c r="U38" s="211"/>
      <c r="V38" s="211"/>
      <c r="W38" s="211"/>
      <c r="X38" s="211"/>
      <c r="Y38" s="213" t="str">
        <f>IF(入力シート!C18="","",入力シート!C18)</f>
        <v/>
      </c>
      <c r="Z38" s="213"/>
      <c r="AA38" s="213"/>
      <c r="AB38" s="213"/>
      <c r="AC38" s="213"/>
      <c r="AD38" s="213"/>
      <c r="AE38" s="213"/>
      <c r="AF38" s="213"/>
      <c r="AG38" s="213"/>
      <c r="AL38" s="116"/>
      <c r="AM38" s="116"/>
      <c r="AN38" s="116"/>
      <c r="AO38" s="116"/>
      <c r="AP38" s="116"/>
      <c r="AQ38" s="118"/>
      <c r="AR38" s="116"/>
      <c r="AS38" s="116"/>
      <c r="AT38" s="116"/>
      <c r="AU38" s="116"/>
      <c r="AV38" s="116"/>
    </row>
    <row r="39" spans="1:48" s="86" customFormat="1" ht="15" customHeight="1">
      <c r="A39" s="201"/>
      <c r="B39" s="201"/>
      <c r="C39" s="201"/>
      <c r="D39" s="201"/>
      <c r="E39" s="201"/>
      <c r="F39" s="201"/>
      <c r="G39" s="201"/>
      <c r="H39" s="217"/>
      <c r="I39" s="218"/>
      <c r="J39" s="218"/>
      <c r="K39" s="218"/>
      <c r="L39" s="218"/>
      <c r="M39" s="218"/>
      <c r="N39" s="218"/>
      <c r="O39" s="218"/>
      <c r="P39" s="218"/>
      <c r="Q39" s="219"/>
      <c r="R39" s="211"/>
      <c r="S39" s="211"/>
      <c r="T39" s="211"/>
      <c r="U39" s="211"/>
      <c r="V39" s="211"/>
      <c r="W39" s="211"/>
      <c r="X39" s="211"/>
      <c r="Y39" s="213"/>
      <c r="Z39" s="213"/>
      <c r="AA39" s="213"/>
      <c r="AB39" s="213"/>
      <c r="AC39" s="213"/>
      <c r="AD39" s="213"/>
      <c r="AE39" s="213"/>
      <c r="AF39" s="213"/>
      <c r="AG39" s="213"/>
      <c r="AL39" s="116"/>
      <c r="AM39" s="116"/>
      <c r="AN39" s="116"/>
      <c r="AO39" s="116"/>
      <c r="AP39" s="116"/>
      <c r="AQ39" s="118"/>
      <c r="AR39" s="116"/>
      <c r="AS39" s="116"/>
      <c r="AT39" s="116"/>
      <c r="AU39" s="116"/>
      <c r="AV39" s="116"/>
    </row>
    <row r="40" spans="1:48" s="86" customFormat="1" ht="15" customHeight="1">
      <c r="A40" s="201" t="s">
        <v>4</v>
      </c>
      <c r="B40" s="201"/>
      <c r="C40" s="201"/>
      <c r="D40" s="201"/>
      <c r="E40" s="201"/>
      <c r="F40" s="201"/>
      <c r="G40" s="201"/>
      <c r="H40" s="247" t="str">
        <f>IF(入力シート!C19="","",入力シート!C19)</f>
        <v/>
      </c>
      <c r="I40" s="248"/>
      <c r="J40" s="248"/>
      <c r="K40" s="248"/>
      <c r="L40" s="248"/>
      <c r="M40" s="248"/>
      <c r="N40" s="248"/>
      <c r="O40" s="248"/>
      <c r="P40" s="248"/>
      <c r="Q40" s="249"/>
      <c r="R40" s="211" t="s">
        <v>8</v>
      </c>
      <c r="S40" s="211"/>
      <c r="T40" s="211"/>
      <c r="U40" s="211"/>
      <c r="V40" s="211"/>
      <c r="W40" s="211"/>
      <c r="X40" s="211"/>
      <c r="Y40" s="213" t="str">
        <f>IF(入力シート!C20="","",入力シート!C20)</f>
        <v/>
      </c>
      <c r="Z40" s="213"/>
      <c r="AA40" s="213"/>
      <c r="AB40" s="213"/>
      <c r="AC40" s="213"/>
      <c r="AD40" s="213"/>
      <c r="AE40" s="213"/>
      <c r="AF40" s="213"/>
      <c r="AG40" s="213"/>
      <c r="AL40" s="116"/>
      <c r="AM40" s="116"/>
      <c r="AN40" s="116"/>
      <c r="AO40" s="116"/>
      <c r="AP40" s="116"/>
      <c r="AQ40" s="118"/>
      <c r="AR40" s="116"/>
      <c r="AS40" s="116"/>
      <c r="AT40" s="116"/>
      <c r="AU40" s="116"/>
      <c r="AV40" s="116"/>
    </row>
    <row r="41" spans="1:48" s="86" customFormat="1" ht="15" customHeight="1">
      <c r="A41" s="201"/>
      <c r="B41" s="201"/>
      <c r="C41" s="201"/>
      <c r="D41" s="201"/>
      <c r="E41" s="201"/>
      <c r="F41" s="201"/>
      <c r="G41" s="201"/>
      <c r="H41" s="250"/>
      <c r="I41" s="251"/>
      <c r="J41" s="251"/>
      <c r="K41" s="251"/>
      <c r="L41" s="251"/>
      <c r="M41" s="251"/>
      <c r="N41" s="251"/>
      <c r="O41" s="251"/>
      <c r="P41" s="251"/>
      <c r="Q41" s="252"/>
      <c r="R41" s="211"/>
      <c r="S41" s="211"/>
      <c r="T41" s="211"/>
      <c r="U41" s="211"/>
      <c r="V41" s="211"/>
      <c r="W41" s="211"/>
      <c r="X41" s="211"/>
      <c r="Y41" s="213"/>
      <c r="Z41" s="213"/>
      <c r="AA41" s="213"/>
      <c r="AB41" s="213"/>
      <c r="AC41" s="213"/>
      <c r="AD41" s="213"/>
      <c r="AE41" s="213"/>
      <c r="AF41" s="213"/>
      <c r="AG41" s="213"/>
      <c r="AL41" s="116"/>
      <c r="AM41" s="116"/>
      <c r="AN41" s="116"/>
      <c r="AO41" s="116"/>
      <c r="AP41" s="116"/>
      <c r="AQ41" s="118"/>
      <c r="AR41" s="116"/>
      <c r="AS41" s="116"/>
      <c r="AT41" s="116"/>
      <c r="AU41" s="116"/>
      <c r="AV41" s="116"/>
    </row>
    <row r="42" spans="1:48" s="86" customFormat="1" ht="15" customHeight="1">
      <c r="A42" s="201" t="s">
        <v>96</v>
      </c>
      <c r="B42" s="201"/>
      <c r="C42" s="201"/>
      <c r="D42" s="201"/>
      <c r="E42" s="201"/>
      <c r="F42" s="201"/>
      <c r="G42" s="201"/>
      <c r="H42" s="212" t="str">
        <f>IF(入力シート!C21="","",入力シート!C21)</f>
        <v/>
      </c>
      <c r="I42" s="212"/>
      <c r="J42" s="212"/>
      <c r="K42" s="212"/>
      <c r="L42" s="212"/>
      <c r="M42" s="212"/>
      <c r="N42" s="212"/>
      <c r="O42" s="212"/>
      <c r="P42" s="212"/>
      <c r="Q42" s="212"/>
      <c r="R42" s="211" t="s">
        <v>97</v>
      </c>
      <c r="S42" s="211"/>
      <c r="T42" s="211"/>
      <c r="U42" s="211"/>
      <c r="V42" s="211"/>
      <c r="W42" s="211"/>
      <c r="X42" s="211"/>
      <c r="Y42" s="212" t="str">
        <f>IF(入力シート!C22="","",入力シート!C22)</f>
        <v/>
      </c>
      <c r="Z42" s="212"/>
      <c r="AA42" s="212"/>
      <c r="AB42" s="212"/>
      <c r="AC42" s="212"/>
      <c r="AD42" s="212"/>
      <c r="AE42" s="212"/>
      <c r="AF42" s="212"/>
      <c r="AG42" s="212"/>
      <c r="AL42" s="116"/>
      <c r="AM42" s="116"/>
      <c r="AN42" s="116"/>
      <c r="AO42" s="116"/>
      <c r="AP42" s="116"/>
      <c r="AQ42" s="118"/>
      <c r="AR42" s="116"/>
      <c r="AS42" s="116"/>
      <c r="AT42" s="116"/>
      <c r="AU42" s="116"/>
      <c r="AV42" s="116"/>
    </row>
    <row r="43" spans="1:48" s="86" customFormat="1" ht="15" customHeight="1">
      <c r="A43" s="201"/>
      <c r="B43" s="201"/>
      <c r="C43" s="201"/>
      <c r="D43" s="201"/>
      <c r="E43" s="201"/>
      <c r="F43" s="201"/>
      <c r="G43" s="201"/>
      <c r="H43" s="212"/>
      <c r="I43" s="212"/>
      <c r="J43" s="212"/>
      <c r="K43" s="212"/>
      <c r="L43" s="212"/>
      <c r="M43" s="212"/>
      <c r="N43" s="212"/>
      <c r="O43" s="212"/>
      <c r="P43" s="212"/>
      <c r="Q43" s="212"/>
      <c r="R43" s="211"/>
      <c r="S43" s="211"/>
      <c r="T43" s="211"/>
      <c r="U43" s="211"/>
      <c r="V43" s="211"/>
      <c r="W43" s="211"/>
      <c r="X43" s="211"/>
      <c r="Y43" s="212"/>
      <c r="Z43" s="212"/>
      <c r="AA43" s="212"/>
      <c r="AB43" s="212"/>
      <c r="AC43" s="212"/>
      <c r="AD43" s="212"/>
      <c r="AE43" s="212"/>
      <c r="AF43" s="212"/>
      <c r="AG43" s="212"/>
      <c r="AL43" s="116"/>
      <c r="AM43" s="116"/>
      <c r="AN43" s="116"/>
      <c r="AO43" s="116"/>
      <c r="AP43" s="116"/>
      <c r="AQ43" s="118"/>
      <c r="AR43" s="116"/>
      <c r="AS43" s="116"/>
      <c r="AT43" s="116"/>
      <c r="AU43" s="116"/>
      <c r="AV43" s="116"/>
    </row>
    <row r="44" spans="1:48" s="86" customFormat="1" ht="15" customHeight="1">
      <c r="A44" s="253" t="s">
        <v>5</v>
      </c>
      <c r="B44" s="253"/>
      <c r="C44" s="253"/>
      <c r="D44" s="253"/>
      <c r="E44" s="253"/>
      <c r="F44" s="253"/>
      <c r="G44" s="253"/>
      <c r="H44" s="254" t="s">
        <v>158</v>
      </c>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L44" s="116"/>
      <c r="AM44" s="116"/>
      <c r="AN44" s="116"/>
      <c r="AO44" s="116"/>
      <c r="AP44" s="116"/>
      <c r="AQ44" s="118"/>
      <c r="AR44" s="116"/>
      <c r="AS44" s="116"/>
      <c r="AT44" s="116"/>
      <c r="AU44" s="116"/>
      <c r="AV44" s="116"/>
    </row>
    <row r="45" spans="1:48" s="86" customFormat="1" ht="15" customHeight="1">
      <c r="A45" s="253"/>
      <c r="B45" s="253"/>
      <c r="C45" s="253"/>
      <c r="D45" s="253"/>
      <c r="E45" s="253"/>
      <c r="F45" s="253"/>
      <c r="G45" s="253"/>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L45" s="116"/>
      <c r="AM45" s="116"/>
      <c r="AN45" s="116"/>
      <c r="AO45" s="116"/>
      <c r="AP45" s="116"/>
      <c r="AQ45" s="118"/>
      <c r="AR45" s="116"/>
      <c r="AS45" s="116"/>
      <c r="AT45" s="116"/>
      <c r="AU45" s="116"/>
      <c r="AV45" s="116"/>
    </row>
    <row r="46" spans="1:48" s="86" customFormat="1" ht="15" customHeight="1">
      <c r="A46" s="201" t="s">
        <v>6</v>
      </c>
      <c r="B46" s="201"/>
      <c r="C46" s="201"/>
      <c r="D46" s="201"/>
      <c r="E46" s="201"/>
      <c r="F46" s="201"/>
      <c r="G46" s="201"/>
      <c r="H46" s="211" t="str">
        <f>IF(入力シート!C23="","",入力シート!C23)</f>
        <v/>
      </c>
      <c r="I46" s="211"/>
      <c r="J46" s="211"/>
      <c r="K46" s="211"/>
      <c r="L46" s="211"/>
      <c r="M46" s="211"/>
      <c r="N46" s="211"/>
      <c r="O46" s="211"/>
      <c r="P46" s="211"/>
      <c r="Q46" s="211"/>
      <c r="R46" s="211"/>
      <c r="S46" s="211"/>
      <c r="T46" s="211"/>
      <c r="U46" s="211"/>
      <c r="V46" s="211"/>
      <c r="W46" s="211"/>
      <c r="X46" s="211"/>
      <c r="Y46" s="211"/>
      <c r="Z46" s="211"/>
      <c r="AA46" s="211"/>
      <c r="AB46" s="211"/>
      <c r="AC46" s="211"/>
      <c r="AD46" s="211"/>
      <c r="AE46" s="211"/>
      <c r="AF46" s="211"/>
      <c r="AG46" s="211"/>
      <c r="AL46" s="116"/>
      <c r="AM46" s="116"/>
      <c r="AN46" s="116"/>
      <c r="AO46" s="116"/>
      <c r="AP46" s="116"/>
      <c r="AQ46" s="118"/>
      <c r="AR46" s="116"/>
      <c r="AS46" s="116"/>
      <c r="AT46" s="116"/>
      <c r="AU46" s="116"/>
      <c r="AV46" s="116"/>
    </row>
    <row r="47" spans="1:48" s="86" customFormat="1" ht="15" customHeight="1">
      <c r="A47" s="201"/>
      <c r="B47" s="201"/>
      <c r="C47" s="201"/>
      <c r="D47" s="201"/>
      <c r="E47" s="201"/>
      <c r="F47" s="201"/>
      <c r="G47" s="20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L47" s="116"/>
      <c r="AM47" s="116"/>
      <c r="AN47" s="116"/>
      <c r="AO47" s="116"/>
      <c r="AP47" s="116"/>
      <c r="AQ47" s="118"/>
      <c r="AR47" s="116"/>
      <c r="AS47" s="116"/>
      <c r="AT47" s="116"/>
      <c r="AU47" s="116"/>
      <c r="AV47" s="116"/>
    </row>
    <row r="48" spans="1:48" s="86" customFormat="1" ht="15" customHeight="1">
      <c r="A48" s="201"/>
      <c r="B48" s="201"/>
      <c r="C48" s="201"/>
      <c r="D48" s="201"/>
      <c r="E48" s="201"/>
      <c r="F48" s="201"/>
      <c r="G48" s="20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L48" s="116"/>
      <c r="AM48" s="116"/>
      <c r="AN48" s="116"/>
      <c r="AO48" s="116"/>
      <c r="AP48" s="116"/>
      <c r="AQ48" s="118"/>
      <c r="AR48" s="116"/>
      <c r="AS48" s="116"/>
      <c r="AT48" s="116"/>
      <c r="AU48" s="116"/>
      <c r="AV48" s="116"/>
    </row>
    <row r="49" spans="1:48" s="86" customFormat="1" ht="15" customHeight="1">
      <c r="A49" s="201"/>
      <c r="B49" s="201"/>
      <c r="C49" s="201"/>
      <c r="D49" s="201"/>
      <c r="E49" s="201"/>
      <c r="F49" s="201"/>
      <c r="G49" s="20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L49" s="116"/>
      <c r="AM49" s="116"/>
      <c r="AN49" s="116"/>
      <c r="AO49" s="116"/>
      <c r="AP49" s="116"/>
      <c r="AQ49" s="116"/>
      <c r="AR49" s="116"/>
      <c r="AS49" s="116"/>
      <c r="AT49" s="116"/>
      <c r="AU49" s="116"/>
      <c r="AV49" s="116"/>
    </row>
    <row r="50" spans="1:48" s="86" customFormat="1" ht="15" customHeight="1">
      <c r="A50" s="93" t="s">
        <v>201</v>
      </c>
      <c r="B50" s="203" t="s">
        <v>222</v>
      </c>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L50" s="116"/>
      <c r="AM50" s="116"/>
      <c r="AN50" s="116"/>
      <c r="AO50" s="116"/>
      <c r="AP50" s="116"/>
      <c r="AQ50" s="116"/>
      <c r="AR50" s="116"/>
      <c r="AS50" s="116"/>
      <c r="AT50" s="116"/>
      <c r="AU50" s="116"/>
      <c r="AV50" s="116"/>
    </row>
    <row r="51" spans="1:48" s="86" customFormat="1" ht="15" customHeight="1">
      <c r="A51" s="92"/>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L51" s="116"/>
      <c r="AM51" s="116"/>
      <c r="AN51" s="116"/>
      <c r="AO51" s="117"/>
      <c r="AP51" s="116"/>
      <c r="AQ51" s="116"/>
      <c r="AR51" s="116"/>
      <c r="AS51" s="116"/>
      <c r="AT51" s="116"/>
      <c r="AU51" s="116"/>
      <c r="AV51" s="116"/>
    </row>
    <row r="52" spans="1:48" s="86" customFormat="1" ht="15" customHeight="1">
      <c r="A52" s="93" t="s">
        <v>201</v>
      </c>
      <c r="B52" s="93" t="s">
        <v>202</v>
      </c>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L52" s="116"/>
      <c r="AM52" s="116"/>
      <c r="AN52" s="116"/>
      <c r="AO52" s="116"/>
      <c r="AP52" s="116"/>
      <c r="AQ52" s="116"/>
      <c r="AR52" s="116"/>
      <c r="AS52" s="116"/>
      <c r="AT52" s="116"/>
      <c r="AU52" s="116"/>
      <c r="AV52" s="116"/>
    </row>
    <row r="53" spans="1:48" s="86" customFormat="1" ht="15" customHeight="1">
      <c r="A53" s="93" t="s">
        <v>201</v>
      </c>
      <c r="B53" s="93" t="s">
        <v>267</v>
      </c>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L53" s="116"/>
      <c r="AM53" s="116"/>
      <c r="AN53" s="116"/>
      <c r="AO53" s="117"/>
      <c r="AP53" s="116"/>
      <c r="AQ53" s="116"/>
      <c r="AR53" s="116"/>
      <c r="AS53" s="116"/>
      <c r="AT53" s="116"/>
      <c r="AU53" s="116"/>
      <c r="AV53" s="116"/>
    </row>
    <row r="54" spans="1:48" s="86" customFormat="1" ht="15" customHeight="1">
      <c r="A54" s="205" t="s">
        <v>199</v>
      </c>
      <c r="B54" s="206"/>
      <c r="C54" s="206"/>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7"/>
      <c r="AL54" s="116"/>
      <c r="AM54" s="116"/>
      <c r="AN54" s="116"/>
      <c r="AO54" s="117"/>
      <c r="AP54" s="116"/>
      <c r="AQ54" s="116"/>
      <c r="AR54" s="116"/>
      <c r="AS54" s="116"/>
      <c r="AT54" s="116"/>
      <c r="AU54" s="116"/>
      <c r="AV54" s="116"/>
    </row>
    <row r="55" spans="1:48" s="86" customFormat="1" ht="15" customHeight="1">
      <c r="A55" s="208"/>
      <c r="B55" s="209"/>
      <c r="C55" s="209"/>
      <c r="D55" s="209"/>
      <c r="E55" s="209"/>
      <c r="F55" s="209"/>
      <c r="G55" s="209"/>
      <c r="H55" s="209"/>
      <c r="I55" s="209"/>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09"/>
      <c r="AG55" s="210"/>
      <c r="AL55" s="116"/>
      <c r="AM55" s="116"/>
      <c r="AN55" s="116"/>
      <c r="AO55" s="116"/>
      <c r="AP55" s="116"/>
      <c r="AQ55" s="116"/>
      <c r="AR55" s="116"/>
      <c r="AS55" s="116"/>
      <c r="AT55" s="116"/>
      <c r="AU55" s="116"/>
      <c r="AV55" s="116"/>
    </row>
    <row r="56" spans="1:48" ht="15" customHeight="1">
      <c r="A56" s="202" t="s">
        <v>203</v>
      </c>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4"/>
    </row>
    <row r="57" spans="1:48" ht="15" customHeight="1">
      <c r="A57" s="202"/>
      <c r="B57" s="203"/>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4"/>
    </row>
    <row r="58" spans="1:48" s="86" customFormat="1" ht="15" customHeight="1">
      <c r="A58" s="202"/>
      <c r="B58" s="20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4"/>
      <c r="AL58" s="116"/>
      <c r="AM58" s="116"/>
      <c r="AN58" s="116"/>
      <c r="AO58" s="116"/>
      <c r="AP58" s="116"/>
      <c r="AQ58" s="116"/>
      <c r="AR58" s="116"/>
      <c r="AS58" s="116"/>
      <c r="AT58" s="116"/>
      <c r="AU58" s="116"/>
      <c r="AV58" s="116"/>
    </row>
    <row r="59" spans="1:48" ht="15" customHeight="1">
      <c r="A59" s="202"/>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4"/>
    </row>
    <row r="60" spans="1:48" ht="15" customHeight="1">
      <c r="A60" s="110"/>
      <c r="B60" s="200" t="s">
        <v>200</v>
      </c>
      <c r="C60" s="200"/>
      <c r="D60" s="200"/>
      <c r="E60" s="200"/>
      <c r="F60" s="200"/>
      <c r="G60" s="109"/>
      <c r="H60" s="196" t="str">
        <f>IF(COUNTA(入力シート!C26:C30)&gt;0,入力シート!C8,"")</f>
        <v/>
      </c>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7"/>
    </row>
    <row r="61" spans="1:48" s="86" customFormat="1" ht="15" customHeight="1">
      <c r="A61" s="91"/>
      <c r="B61" s="200"/>
      <c r="C61" s="200"/>
      <c r="D61" s="200"/>
      <c r="E61" s="200"/>
      <c r="F61" s="200"/>
      <c r="G61" s="109"/>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7"/>
      <c r="AL61" s="116"/>
      <c r="AM61" s="116"/>
      <c r="AN61" s="116"/>
      <c r="AO61" s="116"/>
      <c r="AP61" s="116"/>
      <c r="AQ61" s="116"/>
      <c r="AR61" s="116"/>
      <c r="AS61" s="116"/>
      <c r="AT61" s="116"/>
      <c r="AU61" s="116"/>
      <c r="AV61" s="116"/>
    </row>
    <row r="62" spans="1:48" s="86" customFormat="1" ht="15" customHeight="1">
      <c r="A62" s="91"/>
      <c r="B62" s="200" t="s">
        <v>241</v>
      </c>
      <c r="C62" s="200"/>
      <c r="D62" s="200"/>
      <c r="E62" s="200"/>
      <c r="F62" s="200"/>
      <c r="G62" s="109"/>
      <c r="H62" s="196" t="str">
        <f>IF(COUNTA(入力シート!C26:C30)&gt;0,入力シート!C4,"")</f>
        <v/>
      </c>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7"/>
      <c r="AL62" s="116"/>
      <c r="AM62" s="116"/>
      <c r="AN62" s="116"/>
      <c r="AO62" s="116"/>
      <c r="AP62" s="116"/>
      <c r="AQ62" s="116"/>
      <c r="AR62" s="116"/>
      <c r="AS62" s="116"/>
      <c r="AT62" s="116"/>
      <c r="AU62" s="116"/>
      <c r="AV62" s="116"/>
    </row>
    <row r="63" spans="1:48" s="86" customFormat="1" ht="15" customHeight="1">
      <c r="A63" s="108"/>
      <c r="B63" s="200"/>
      <c r="C63" s="200"/>
      <c r="D63" s="200"/>
      <c r="E63" s="200"/>
      <c r="F63" s="200"/>
      <c r="G63" s="109"/>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7"/>
      <c r="AL63" s="116"/>
      <c r="AM63" s="116"/>
      <c r="AN63" s="116"/>
      <c r="AO63" s="116"/>
      <c r="AP63" s="116"/>
      <c r="AQ63" s="116"/>
      <c r="AR63" s="116"/>
      <c r="AS63" s="116"/>
      <c r="AT63" s="116"/>
      <c r="AU63" s="116"/>
      <c r="AV63" s="116"/>
    </row>
    <row r="64" spans="1:48" s="86" customFormat="1" ht="15" customHeight="1">
      <c r="A64" s="88"/>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90"/>
      <c r="AL64" s="116"/>
      <c r="AM64" s="116"/>
      <c r="AN64" s="116"/>
      <c r="AO64" s="116"/>
      <c r="AP64" s="116"/>
      <c r="AQ64" s="116"/>
      <c r="AR64" s="116"/>
      <c r="AS64" s="116"/>
      <c r="AT64" s="116"/>
      <c r="AU64" s="116"/>
      <c r="AV64" s="116"/>
    </row>
    <row r="65" spans="1:48" s="86" customFormat="1" ht="15" customHeight="1">
      <c r="A65" s="110"/>
      <c r="B65" s="107" t="s">
        <v>197</v>
      </c>
      <c r="C65" s="107"/>
      <c r="D65" s="92"/>
      <c r="E65" s="92"/>
      <c r="F65" s="107"/>
      <c r="G65" s="107"/>
      <c r="H65" s="107"/>
      <c r="I65" s="107"/>
      <c r="J65" s="107"/>
      <c r="K65" s="107"/>
      <c r="L65" s="107"/>
      <c r="M65" s="107"/>
      <c r="N65" s="107"/>
      <c r="O65" s="92"/>
      <c r="P65" s="94"/>
      <c r="Q65" s="94"/>
      <c r="R65" s="107"/>
      <c r="S65" s="107"/>
      <c r="T65" s="107"/>
      <c r="U65" s="107"/>
      <c r="V65" s="107"/>
      <c r="W65" s="107"/>
      <c r="X65" s="107"/>
      <c r="Y65" s="107"/>
      <c r="Z65" s="107"/>
      <c r="AA65" s="94"/>
      <c r="AB65" s="94"/>
      <c r="AC65" s="94"/>
      <c r="AD65" s="94"/>
      <c r="AE65" s="94"/>
      <c r="AF65" s="92"/>
      <c r="AG65" s="95"/>
      <c r="AL65" s="116"/>
      <c r="AM65" s="116"/>
      <c r="AN65" s="116"/>
      <c r="AO65" s="116"/>
      <c r="AP65" s="116"/>
      <c r="AQ65" s="116"/>
      <c r="AR65" s="116"/>
      <c r="AS65" s="116"/>
      <c r="AT65" s="116"/>
      <c r="AU65" s="116"/>
      <c r="AV65" s="116"/>
    </row>
    <row r="66" spans="1:48" s="86" customFormat="1" ht="15" customHeight="1">
      <c r="A66" s="110"/>
      <c r="B66" s="107"/>
      <c r="C66" s="107"/>
      <c r="D66" s="92"/>
      <c r="E66" s="92"/>
      <c r="F66" s="107"/>
      <c r="G66" s="107"/>
      <c r="H66" s="107"/>
      <c r="I66" s="107"/>
      <c r="J66" s="107"/>
      <c r="K66" s="107"/>
      <c r="L66" s="107"/>
      <c r="M66" s="107"/>
      <c r="N66" s="107"/>
      <c r="O66" s="92"/>
      <c r="P66" s="94"/>
      <c r="Q66" s="94"/>
      <c r="R66" s="107"/>
      <c r="S66" s="107"/>
      <c r="T66" s="107"/>
      <c r="U66" s="107"/>
      <c r="V66" s="107"/>
      <c r="W66" s="107"/>
      <c r="X66" s="107"/>
      <c r="Y66" s="107"/>
      <c r="Z66" s="107"/>
      <c r="AA66" s="94"/>
      <c r="AB66" s="94"/>
      <c r="AC66" s="94"/>
      <c r="AD66" s="94"/>
      <c r="AE66" s="94"/>
      <c r="AF66" s="92"/>
      <c r="AG66" s="95"/>
      <c r="AL66" s="116"/>
      <c r="AM66" s="116"/>
      <c r="AN66" s="116"/>
      <c r="AO66" s="116"/>
      <c r="AP66" s="116"/>
      <c r="AQ66" s="116"/>
      <c r="AR66" s="116"/>
      <c r="AS66" s="116"/>
      <c r="AT66" s="116"/>
      <c r="AU66" s="116"/>
      <c r="AV66" s="116"/>
    </row>
    <row r="67" spans="1:48" ht="15" customHeight="1">
      <c r="A67" s="91"/>
      <c r="B67" s="92"/>
      <c r="C67" s="92"/>
      <c r="D67" s="92"/>
      <c r="E67" s="92"/>
      <c r="F67" s="199" t="s">
        <v>0</v>
      </c>
      <c r="G67" s="199"/>
      <c r="H67" s="199"/>
      <c r="I67" s="199"/>
      <c r="J67" s="199"/>
      <c r="K67" s="199"/>
      <c r="L67" s="199" t="s">
        <v>252</v>
      </c>
      <c r="M67" s="199"/>
      <c r="N67" s="199"/>
      <c r="O67" s="194" t="str">
        <f>IF(入力シート!C26="","",入力シート!C26)</f>
        <v/>
      </c>
      <c r="P67" s="194"/>
      <c r="Q67" s="194"/>
      <c r="R67" s="194"/>
      <c r="S67" s="194"/>
      <c r="T67" s="194"/>
      <c r="U67" s="194"/>
      <c r="V67" s="194"/>
      <c r="W67" s="194"/>
      <c r="X67" s="194"/>
      <c r="Y67" s="194"/>
      <c r="Z67" s="194"/>
      <c r="AA67" s="194"/>
      <c r="AB67" s="194"/>
      <c r="AC67" s="194"/>
      <c r="AD67" s="194"/>
      <c r="AE67" s="194"/>
      <c r="AF67" s="194"/>
      <c r="AG67" s="195"/>
    </row>
    <row r="68" spans="1:48" ht="15" customHeight="1">
      <c r="A68" s="91"/>
      <c r="B68" s="92"/>
      <c r="C68" s="92"/>
      <c r="D68" s="92"/>
      <c r="E68" s="92"/>
      <c r="F68" s="199"/>
      <c r="G68" s="199"/>
      <c r="H68" s="199"/>
      <c r="I68" s="199"/>
      <c r="J68" s="199"/>
      <c r="K68" s="199"/>
      <c r="L68" s="199"/>
      <c r="M68" s="199"/>
      <c r="N68" s="199"/>
      <c r="O68" s="194"/>
      <c r="P68" s="194"/>
      <c r="Q68" s="194"/>
      <c r="R68" s="194"/>
      <c r="S68" s="194"/>
      <c r="T68" s="194"/>
      <c r="U68" s="194"/>
      <c r="V68" s="194"/>
      <c r="W68" s="194"/>
      <c r="X68" s="194"/>
      <c r="Y68" s="194"/>
      <c r="Z68" s="194"/>
      <c r="AA68" s="194"/>
      <c r="AB68" s="194"/>
      <c r="AC68" s="194"/>
      <c r="AD68" s="194"/>
      <c r="AE68" s="194"/>
      <c r="AF68" s="194"/>
      <c r="AG68" s="195"/>
    </row>
    <row r="69" spans="1:48" ht="15" customHeight="1">
      <c r="A69" s="91"/>
      <c r="B69" s="92"/>
      <c r="C69" s="92"/>
      <c r="D69" s="92"/>
      <c r="E69" s="92"/>
      <c r="F69" s="93"/>
      <c r="G69" s="93"/>
      <c r="H69" s="93"/>
      <c r="I69" s="93"/>
      <c r="J69" s="93"/>
      <c r="K69" s="93"/>
      <c r="L69" s="199" t="s">
        <v>12</v>
      </c>
      <c r="M69" s="199"/>
      <c r="N69" s="199"/>
      <c r="O69" s="194" t="str">
        <f>IF(入力シート!C27="","",入力シート!C27)</f>
        <v/>
      </c>
      <c r="P69" s="194"/>
      <c r="Q69" s="194"/>
      <c r="R69" s="194"/>
      <c r="S69" s="194"/>
      <c r="T69" s="194"/>
      <c r="U69" s="194"/>
      <c r="V69" s="194"/>
      <c r="W69" s="194"/>
      <c r="X69" s="194"/>
      <c r="Y69" s="194"/>
      <c r="Z69" s="194"/>
      <c r="AA69" s="194"/>
      <c r="AB69" s="194"/>
      <c r="AC69" s="194"/>
      <c r="AD69" s="194"/>
      <c r="AE69" s="194"/>
      <c r="AF69" s="194"/>
      <c r="AG69" s="195"/>
    </row>
    <row r="70" spans="1:48" ht="15" customHeight="1">
      <c r="A70" s="110"/>
      <c r="B70" s="107"/>
      <c r="C70" s="107"/>
      <c r="D70" s="107"/>
      <c r="E70" s="92"/>
      <c r="F70" s="93"/>
      <c r="G70" s="93"/>
      <c r="H70" s="93"/>
      <c r="I70" s="93"/>
      <c r="J70" s="93"/>
      <c r="K70" s="93"/>
      <c r="L70" s="199"/>
      <c r="M70" s="199"/>
      <c r="N70" s="199"/>
      <c r="O70" s="194"/>
      <c r="P70" s="194"/>
      <c r="Q70" s="194"/>
      <c r="R70" s="194"/>
      <c r="S70" s="194"/>
      <c r="T70" s="194"/>
      <c r="U70" s="194"/>
      <c r="V70" s="194"/>
      <c r="W70" s="194"/>
      <c r="X70" s="194"/>
      <c r="Y70" s="194"/>
      <c r="Z70" s="194"/>
      <c r="AA70" s="194"/>
      <c r="AB70" s="194"/>
      <c r="AC70" s="194"/>
      <c r="AD70" s="194"/>
      <c r="AE70" s="194"/>
      <c r="AF70" s="194"/>
      <c r="AG70" s="195"/>
    </row>
    <row r="71" spans="1:48" ht="15" customHeight="1">
      <c r="A71" s="110"/>
      <c r="B71" s="107"/>
      <c r="C71" s="107"/>
      <c r="D71" s="107"/>
      <c r="E71" s="92"/>
      <c r="F71" s="93"/>
      <c r="G71" s="93"/>
      <c r="H71" s="93"/>
      <c r="I71" s="93"/>
      <c r="J71" s="93"/>
      <c r="K71" s="93"/>
      <c r="L71" s="198" t="s">
        <v>196</v>
      </c>
      <c r="M71" s="199"/>
      <c r="N71" s="199"/>
      <c r="O71" s="194"/>
      <c r="P71" s="194"/>
      <c r="Q71" s="194"/>
      <c r="R71" s="194"/>
      <c r="S71" s="194"/>
      <c r="T71" s="194"/>
      <c r="U71" s="194"/>
      <c r="V71" s="194"/>
      <c r="W71" s="194"/>
      <c r="X71" s="194"/>
      <c r="Y71" s="194"/>
      <c r="Z71" s="194"/>
      <c r="AA71" s="194"/>
      <c r="AB71" s="194"/>
      <c r="AC71" s="194"/>
      <c r="AD71" s="194"/>
      <c r="AE71" s="194"/>
      <c r="AF71" s="194"/>
      <c r="AG71" s="195"/>
    </row>
    <row r="72" spans="1:48" ht="15" customHeight="1">
      <c r="A72" s="110"/>
      <c r="B72" s="107"/>
      <c r="C72" s="107"/>
      <c r="D72" s="107"/>
      <c r="E72" s="92"/>
      <c r="F72" s="93"/>
      <c r="G72" s="93"/>
      <c r="H72" s="93"/>
      <c r="I72" s="93"/>
      <c r="J72" s="93"/>
      <c r="K72" s="93"/>
      <c r="L72" s="199"/>
      <c r="M72" s="199"/>
      <c r="N72" s="199"/>
      <c r="O72" s="194"/>
      <c r="P72" s="194"/>
      <c r="Q72" s="194"/>
      <c r="R72" s="194"/>
      <c r="S72" s="194"/>
      <c r="T72" s="194"/>
      <c r="U72" s="194"/>
      <c r="V72" s="194"/>
      <c r="W72" s="194"/>
      <c r="X72" s="194"/>
      <c r="Y72" s="194"/>
      <c r="Z72" s="194"/>
      <c r="AA72" s="194"/>
      <c r="AB72" s="194"/>
      <c r="AC72" s="194"/>
      <c r="AD72" s="194"/>
      <c r="AE72" s="194"/>
      <c r="AF72" s="194"/>
      <c r="AG72" s="195"/>
    </row>
    <row r="73" spans="1:48" ht="15" customHeight="1">
      <c r="A73" s="110"/>
      <c r="B73" s="107"/>
      <c r="C73" s="107"/>
      <c r="D73" s="107"/>
      <c r="E73" s="92"/>
      <c r="F73" s="93"/>
      <c r="G73" s="93"/>
      <c r="H73" s="93"/>
      <c r="I73" s="93"/>
      <c r="J73" s="93"/>
      <c r="K73" s="93"/>
      <c r="L73" s="103"/>
      <c r="M73" s="103"/>
      <c r="N73" s="103"/>
      <c r="O73" s="158"/>
      <c r="P73" s="158"/>
      <c r="Q73" s="158"/>
      <c r="R73" s="158"/>
      <c r="S73" s="158"/>
      <c r="T73" s="158"/>
      <c r="U73" s="158"/>
      <c r="V73" s="158"/>
      <c r="W73" s="158"/>
      <c r="X73" s="158"/>
      <c r="Y73" s="158"/>
      <c r="Z73" s="158"/>
      <c r="AA73" s="158"/>
      <c r="AB73" s="158"/>
      <c r="AC73" s="158"/>
      <c r="AD73" s="158"/>
      <c r="AE73" s="158"/>
      <c r="AF73" s="158"/>
      <c r="AG73" s="159"/>
    </row>
    <row r="74" spans="1:48" ht="15" customHeight="1">
      <c r="A74" s="91"/>
      <c r="B74" s="92"/>
      <c r="C74" s="92"/>
      <c r="D74" s="92"/>
      <c r="E74" s="92"/>
      <c r="F74" s="199" t="s">
        <v>14</v>
      </c>
      <c r="G74" s="199"/>
      <c r="H74" s="199"/>
      <c r="I74" s="199"/>
      <c r="J74" s="199"/>
      <c r="K74" s="199"/>
      <c r="L74" s="199" t="s">
        <v>252</v>
      </c>
      <c r="M74" s="199"/>
      <c r="N74" s="199"/>
      <c r="O74" s="194" t="str">
        <f>IF(入力シート!C28="","",入力シート!C28)</f>
        <v/>
      </c>
      <c r="P74" s="194"/>
      <c r="Q74" s="194"/>
      <c r="R74" s="194"/>
      <c r="S74" s="194"/>
      <c r="T74" s="194"/>
      <c r="U74" s="194"/>
      <c r="V74" s="194"/>
      <c r="W74" s="194"/>
      <c r="X74" s="194"/>
      <c r="Y74" s="194"/>
      <c r="Z74" s="194"/>
      <c r="AA74" s="194"/>
      <c r="AB74" s="194"/>
      <c r="AC74" s="194"/>
      <c r="AD74" s="194"/>
      <c r="AE74" s="194"/>
      <c r="AF74" s="194"/>
      <c r="AG74" s="195"/>
    </row>
    <row r="75" spans="1:48" ht="15" customHeight="1">
      <c r="A75" s="91"/>
      <c r="B75" s="92"/>
      <c r="C75" s="92"/>
      <c r="D75" s="92"/>
      <c r="E75" s="92"/>
      <c r="F75" s="199"/>
      <c r="G75" s="199"/>
      <c r="H75" s="199"/>
      <c r="I75" s="199"/>
      <c r="J75" s="199"/>
      <c r="K75" s="199"/>
      <c r="L75" s="199"/>
      <c r="M75" s="199"/>
      <c r="N75" s="199"/>
      <c r="O75" s="194"/>
      <c r="P75" s="194"/>
      <c r="Q75" s="194"/>
      <c r="R75" s="194"/>
      <c r="S75" s="194"/>
      <c r="T75" s="194"/>
      <c r="U75" s="194"/>
      <c r="V75" s="194"/>
      <c r="W75" s="194"/>
      <c r="X75" s="194"/>
      <c r="Y75" s="194"/>
      <c r="Z75" s="194"/>
      <c r="AA75" s="194"/>
      <c r="AB75" s="194"/>
      <c r="AC75" s="194"/>
      <c r="AD75" s="194"/>
      <c r="AE75" s="194"/>
      <c r="AF75" s="194"/>
      <c r="AG75" s="195"/>
    </row>
    <row r="76" spans="1:48" ht="15" customHeight="1">
      <c r="A76" s="91"/>
      <c r="B76" s="92"/>
      <c r="C76" s="92"/>
      <c r="D76" s="92"/>
      <c r="E76" s="92"/>
      <c r="F76" s="93"/>
      <c r="G76" s="93"/>
      <c r="H76" s="93"/>
      <c r="I76" s="93"/>
      <c r="J76" s="93"/>
      <c r="K76" s="93"/>
      <c r="L76" s="199" t="s">
        <v>12</v>
      </c>
      <c r="M76" s="199"/>
      <c r="N76" s="199"/>
      <c r="O76" s="194" t="str">
        <f>IF(入力シート!C29="","",入力シート!C29)</f>
        <v/>
      </c>
      <c r="P76" s="194"/>
      <c r="Q76" s="194"/>
      <c r="R76" s="194"/>
      <c r="S76" s="194"/>
      <c r="T76" s="194"/>
      <c r="U76" s="194"/>
      <c r="V76" s="194"/>
      <c r="W76" s="194"/>
      <c r="X76" s="194"/>
      <c r="Y76" s="194"/>
      <c r="Z76" s="194"/>
      <c r="AA76" s="194"/>
      <c r="AB76" s="194"/>
      <c r="AC76" s="194"/>
      <c r="AD76" s="194"/>
      <c r="AE76" s="194"/>
      <c r="AF76" s="194"/>
      <c r="AG76" s="195"/>
    </row>
    <row r="77" spans="1:48" ht="15" customHeight="1">
      <c r="A77" s="91"/>
      <c r="B77" s="92"/>
      <c r="C77" s="92"/>
      <c r="D77" s="92"/>
      <c r="E77" s="92"/>
      <c r="F77" s="93"/>
      <c r="G77" s="93"/>
      <c r="H77" s="93"/>
      <c r="I77" s="93"/>
      <c r="J77" s="93"/>
      <c r="K77" s="93"/>
      <c r="L77" s="199"/>
      <c r="M77" s="199"/>
      <c r="N77" s="199"/>
      <c r="O77" s="194"/>
      <c r="P77" s="194"/>
      <c r="Q77" s="194"/>
      <c r="R77" s="194"/>
      <c r="S77" s="194"/>
      <c r="T77" s="194"/>
      <c r="U77" s="194"/>
      <c r="V77" s="194"/>
      <c r="W77" s="194"/>
      <c r="X77" s="194"/>
      <c r="Y77" s="194"/>
      <c r="Z77" s="194"/>
      <c r="AA77" s="194"/>
      <c r="AB77" s="194"/>
      <c r="AC77" s="194"/>
      <c r="AD77" s="194"/>
      <c r="AE77" s="194"/>
      <c r="AF77" s="194"/>
      <c r="AG77" s="195"/>
    </row>
    <row r="78" spans="1:48" ht="15" customHeight="1">
      <c r="A78" s="91"/>
      <c r="B78" s="92"/>
      <c r="C78" s="92"/>
      <c r="D78" s="92"/>
      <c r="E78" s="92"/>
      <c r="F78" s="93"/>
      <c r="G78" s="93"/>
      <c r="H78" s="93"/>
      <c r="I78" s="93"/>
      <c r="J78" s="93"/>
      <c r="K78" s="93"/>
      <c r="L78" s="198" t="s">
        <v>196</v>
      </c>
      <c r="M78" s="199"/>
      <c r="N78" s="199"/>
      <c r="O78" s="194"/>
      <c r="P78" s="194"/>
      <c r="Q78" s="194"/>
      <c r="R78" s="194"/>
      <c r="S78" s="194"/>
      <c r="T78" s="194"/>
      <c r="U78" s="194"/>
      <c r="V78" s="194"/>
      <c r="W78" s="194"/>
      <c r="X78" s="194"/>
      <c r="Y78" s="194"/>
      <c r="Z78" s="194"/>
      <c r="AA78" s="194"/>
      <c r="AB78" s="194"/>
      <c r="AC78" s="194"/>
      <c r="AD78" s="194"/>
      <c r="AE78" s="194"/>
      <c r="AF78" s="194"/>
      <c r="AG78" s="195"/>
    </row>
    <row r="79" spans="1:48" ht="15" customHeight="1">
      <c r="A79" s="91"/>
      <c r="B79" s="92"/>
      <c r="C79" s="92"/>
      <c r="D79" s="92"/>
      <c r="E79" s="92"/>
      <c r="F79" s="93"/>
      <c r="G79" s="93"/>
      <c r="H79" s="93"/>
      <c r="I79" s="93"/>
      <c r="J79" s="93"/>
      <c r="K79" s="93"/>
      <c r="L79" s="199"/>
      <c r="M79" s="199"/>
      <c r="N79" s="199"/>
      <c r="O79" s="194"/>
      <c r="P79" s="194"/>
      <c r="Q79" s="194"/>
      <c r="R79" s="194"/>
      <c r="S79" s="194"/>
      <c r="T79" s="194"/>
      <c r="U79" s="194"/>
      <c r="V79" s="194"/>
      <c r="W79" s="194"/>
      <c r="X79" s="194"/>
      <c r="Y79" s="194"/>
      <c r="Z79" s="194"/>
      <c r="AA79" s="194"/>
      <c r="AB79" s="194"/>
      <c r="AC79" s="194"/>
      <c r="AD79" s="194"/>
      <c r="AE79" s="194"/>
      <c r="AF79" s="194"/>
      <c r="AG79" s="195"/>
    </row>
    <row r="80" spans="1:48" ht="15" customHeight="1">
      <c r="A80" s="91"/>
      <c r="B80" s="92"/>
      <c r="C80" s="92"/>
      <c r="D80" s="92"/>
      <c r="E80" s="92"/>
      <c r="F80" s="93"/>
      <c r="G80" s="93"/>
      <c r="H80" s="93"/>
      <c r="I80" s="93"/>
      <c r="J80" s="93"/>
      <c r="K80" s="93"/>
      <c r="L80" s="103"/>
      <c r="M80" s="103"/>
      <c r="N80" s="103"/>
      <c r="O80" s="158"/>
      <c r="P80" s="158"/>
      <c r="Q80" s="158"/>
      <c r="R80" s="158"/>
      <c r="S80" s="158"/>
      <c r="T80" s="158"/>
      <c r="U80" s="158"/>
      <c r="V80" s="158"/>
      <c r="W80" s="158"/>
      <c r="X80" s="158"/>
      <c r="Y80" s="158"/>
      <c r="Z80" s="158"/>
      <c r="AA80" s="158"/>
      <c r="AB80" s="158"/>
      <c r="AC80" s="158"/>
      <c r="AD80" s="158"/>
      <c r="AE80" s="158"/>
      <c r="AF80" s="158"/>
      <c r="AG80" s="159"/>
    </row>
    <row r="81" spans="1:33" ht="15" customHeight="1">
      <c r="A81" s="110"/>
      <c r="B81" s="107"/>
      <c r="C81" s="107"/>
      <c r="D81" s="92"/>
      <c r="E81" s="92"/>
      <c r="F81" s="199" t="s">
        <v>198</v>
      </c>
      <c r="G81" s="199"/>
      <c r="H81" s="199"/>
      <c r="I81" s="199"/>
      <c r="J81" s="199"/>
      <c r="K81" s="199"/>
      <c r="L81" s="199" t="s">
        <v>12</v>
      </c>
      <c r="M81" s="199"/>
      <c r="N81" s="199"/>
      <c r="O81" s="194" t="str">
        <f>IF(入力シート!C30="","",入力シート!C30)</f>
        <v/>
      </c>
      <c r="P81" s="194"/>
      <c r="Q81" s="194"/>
      <c r="R81" s="194"/>
      <c r="S81" s="194"/>
      <c r="T81" s="194"/>
      <c r="U81" s="194"/>
      <c r="V81" s="194"/>
      <c r="W81" s="194"/>
      <c r="X81" s="194"/>
      <c r="Y81" s="194"/>
      <c r="Z81" s="194"/>
      <c r="AA81" s="194"/>
      <c r="AB81" s="194"/>
      <c r="AC81" s="194"/>
      <c r="AD81" s="194"/>
      <c r="AE81" s="194"/>
      <c r="AF81" s="194"/>
      <c r="AG81" s="195"/>
    </row>
    <row r="82" spans="1:33" ht="15" customHeight="1">
      <c r="A82" s="110"/>
      <c r="B82" s="107"/>
      <c r="C82" s="107"/>
      <c r="D82" s="92"/>
      <c r="E82" s="92"/>
      <c r="F82" s="199"/>
      <c r="G82" s="199"/>
      <c r="H82" s="199"/>
      <c r="I82" s="199"/>
      <c r="J82" s="199"/>
      <c r="K82" s="199"/>
      <c r="L82" s="199"/>
      <c r="M82" s="199"/>
      <c r="N82" s="199"/>
      <c r="O82" s="194"/>
      <c r="P82" s="194"/>
      <c r="Q82" s="194"/>
      <c r="R82" s="194"/>
      <c r="S82" s="194"/>
      <c r="T82" s="194"/>
      <c r="U82" s="194"/>
      <c r="V82" s="194"/>
      <c r="W82" s="194"/>
      <c r="X82" s="194"/>
      <c r="Y82" s="194"/>
      <c r="Z82" s="194"/>
      <c r="AA82" s="194"/>
      <c r="AB82" s="194"/>
      <c r="AC82" s="194"/>
      <c r="AD82" s="194"/>
      <c r="AE82" s="194"/>
      <c r="AF82" s="194"/>
      <c r="AG82" s="195"/>
    </row>
    <row r="83" spans="1:33" ht="15" customHeight="1">
      <c r="A83" s="110"/>
      <c r="B83" s="107"/>
      <c r="C83" s="107"/>
      <c r="D83" s="107"/>
      <c r="E83" s="92"/>
      <c r="F83" s="93"/>
      <c r="G83" s="93"/>
      <c r="H83" s="93"/>
      <c r="I83" s="93"/>
      <c r="J83" s="93"/>
      <c r="K83" s="93"/>
      <c r="L83" s="198" t="s">
        <v>196</v>
      </c>
      <c r="M83" s="199"/>
      <c r="N83" s="199"/>
      <c r="O83" s="194"/>
      <c r="P83" s="194"/>
      <c r="Q83" s="194"/>
      <c r="R83" s="194"/>
      <c r="S83" s="194"/>
      <c r="T83" s="194"/>
      <c r="U83" s="194"/>
      <c r="V83" s="194"/>
      <c r="W83" s="194"/>
      <c r="X83" s="194"/>
      <c r="Y83" s="194"/>
      <c r="Z83" s="194"/>
      <c r="AA83" s="194"/>
      <c r="AB83" s="194"/>
      <c r="AC83" s="194"/>
      <c r="AD83" s="194"/>
      <c r="AE83" s="194"/>
      <c r="AF83" s="194"/>
      <c r="AG83" s="195"/>
    </row>
    <row r="84" spans="1:33" ht="15" customHeight="1">
      <c r="A84" s="110"/>
      <c r="B84" s="107"/>
      <c r="C84" s="107"/>
      <c r="D84" s="92"/>
      <c r="E84" s="92"/>
      <c r="F84" s="93"/>
      <c r="G84" s="93"/>
      <c r="H84" s="93"/>
      <c r="I84" s="93"/>
      <c r="J84" s="93"/>
      <c r="K84" s="93"/>
      <c r="L84" s="199"/>
      <c r="M84" s="199"/>
      <c r="N84" s="199"/>
      <c r="O84" s="194"/>
      <c r="P84" s="194"/>
      <c r="Q84" s="194"/>
      <c r="R84" s="194"/>
      <c r="S84" s="194"/>
      <c r="T84" s="194"/>
      <c r="U84" s="194"/>
      <c r="V84" s="194"/>
      <c r="W84" s="194"/>
      <c r="X84" s="194"/>
      <c r="Y84" s="194"/>
      <c r="Z84" s="194"/>
      <c r="AA84" s="194"/>
      <c r="AB84" s="194"/>
      <c r="AC84" s="194"/>
      <c r="AD84" s="194"/>
      <c r="AE84" s="194"/>
      <c r="AF84" s="194"/>
      <c r="AG84" s="195"/>
    </row>
    <row r="85" spans="1:33" ht="15" customHeight="1">
      <c r="A85" s="110"/>
      <c r="B85" s="107"/>
      <c r="C85" s="107"/>
      <c r="D85" s="92"/>
      <c r="E85" s="92"/>
      <c r="F85" s="93"/>
      <c r="G85" s="93"/>
      <c r="H85" s="93"/>
      <c r="I85" s="93"/>
      <c r="J85" s="93"/>
      <c r="K85" s="93"/>
      <c r="L85" s="103"/>
      <c r="M85" s="103"/>
      <c r="N85" s="103"/>
      <c r="O85" s="92"/>
      <c r="P85" s="94"/>
      <c r="Q85" s="94"/>
      <c r="R85" s="107"/>
      <c r="S85" s="107"/>
      <c r="T85" s="107"/>
      <c r="U85" s="107"/>
      <c r="V85" s="107"/>
      <c r="W85" s="107"/>
      <c r="X85" s="107"/>
      <c r="Y85" s="107"/>
      <c r="Z85" s="107"/>
      <c r="AA85" s="94"/>
      <c r="AB85" s="94"/>
      <c r="AC85" s="94"/>
      <c r="AD85" s="94"/>
      <c r="AE85" s="94"/>
      <c r="AF85" s="92"/>
      <c r="AG85" s="95"/>
    </row>
    <row r="86" spans="1:33" ht="15" customHeight="1">
      <c r="A86" s="110"/>
      <c r="B86" s="107"/>
      <c r="C86" s="107"/>
      <c r="D86" s="92"/>
      <c r="E86" s="92"/>
      <c r="F86" s="93"/>
      <c r="G86" s="93"/>
      <c r="H86" s="93"/>
      <c r="I86" s="93"/>
      <c r="J86" s="93"/>
      <c r="K86" s="93"/>
      <c r="L86" s="103"/>
      <c r="M86" s="103"/>
      <c r="N86" s="103"/>
      <c r="O86" s="92"/>
      <c r="P86" s="94"/>
      <c r="Q86" s="94"/>
      <c r="R86" s="107"/>
      <c r="S86" s="107"/>
      <c r="T86" s="107"/>
      <c r="U86" s="107"/>
      <c r="V86" s="107"/>
      <c r="W86" s="107"/>
      <c r="X86" s="107"/>
      <c r="Y86" s="107"/>
      <c r="Z86" s="107"/>
      <c r="AA86" s="94"/>
      <c r="AB86" s="94"/>
      <c r="AC86" s="94"/>
      <c r="AD86" s="94"/>
      <c r="AE86" s="94"/>
      <c r="AF86" s="92"/>
      <c r="AG86" s="95"/>
    </row>
    <row r="87" spans="1:33" ht="15" customHeight="1">
      <c r="A87" s="110"/>
      <c r="B87" s="107"/>
      <c r="C87" s="107"/>
      <c r="D87" s="92"/>
      <c r="E87" s="92"/>
      <c r="F87" s="93"/>
      <c r="G87" s="93"/>
      <c r="H87" s="93"/>
      <c r="I87" s="93"/>
      <c r="J87" s="93"/>
      <c r="K87" s="93"/>
      <c r="L87" s="103"/>
      <c r="M87" s="103"/>
      <c r="N87" s="103"/>
      <c r="O87" s="92"/>
      <c r="P87" s="94"/>
      <c r="Q87" s="94"/>
      <c r="R87" s="107"/>
      <c r="S87" s="107"/>
      <c r="T87" s="107"/>
      <c r="U87" s="107"/>
      <c r="V87" s="107"/>
      <c r="W87" s="107"/>
      <c r="X87" s="107"/>
      <c r="Y87" s="107"/>
      <c r="Z87" s="107"/>
      <c r="AA87" s="94"/>
      <c r="AB87" s="94"/>
      <c r="AC87" s="94"/>
      <c r="AD87" s="94"/>
      <c r="AE87" s="94"/>
      <c r="AF87" s="92"/>
      <c r="AG87" s="95"/>
    </row>
    <row r="88" spans="1:33" ht="15" customHeight="1">
      <c r="A88" s="110"/>
      <c r="B88" s="107"/>
      <c r="C88" s="107"/>
      <c r="D88" s="92"/>
      <c r="E88" s="92"/>
      <c r="F88" s="93"/>
      <c r="G88" s="93"/>
      <c r="H88" s="93"/>
      <c r="I88" s="93"/>
      <c r="J88" s="93"/>
      <c r="K88" s="93"/>
      <c r="L88" s="103"/>
      <c r="M88" s="103"/>
      <c r="N88" s="103"/>
      <c r="O88" s="92"/>
      <c r="P88" s="94"/>
      <c r="Q88" s="94"/>
      <c r="R88" s="107"/>
      <c r="S88" s="107"/>
      <c r="T88" s="107"/>
      <c r="U88" s="107"/>
      <c r="V88" s="107"/>
      <c r="W88" s="107"/>
      <c r="X88" s="107"/>
      <c r="Y88" s="107"/>
      <c r="Z88" s="107"/>
      <c r="AA88" s="94"/>
      <c r="AB88" s="94"/>
      <c r="AC88" s="94"/>
      <c r="AD88" s="94"/>
      <c r="AE88" s="94"/>
      <c r="AF88" s="92"/>
      <c r="AG88" s="95"/>
    </row>
    <row r="89" spans="1:33" ht="15" customHeight="1">
      <c r="A89" s="110"/>
      <c r="B89" s="107"/>
      <c r="C89" s="107"/>
      <c r="D89" s="92"/>
      <c r="E89" s="92"/>
      <c r="F89" s="93"/>
      <c r="G89" s="93"/>
      <c r="H89" s="93"/>
      <c r="I89" s="93"/>
      <c r="J89" s="93"/>
      <c r="K89" s="93"/>
      <c r="L89" s="103"/>
      <c r="M89" s="103"/>
      <c r="N89" s="103"/>
      <c r="O89" s="92"/>
      <c r="P89" s="94"/>
      <c r="Q89" s="94"/>
      <c r="R89" s="107"/>
      <c r="S89" s="107"/>
      <c r="T89" s="107"/>
      <c r="U89" s="107"/>
      <c r="V89" s="107"/>
      <c r="W89" s="107"/>
      <c r="X89" s="107"/>
      <c r="Y89" s="107"/>
      <c r="Z89" s="107"/>
      <c r="AA89" s="94"/>
      <c r="AB89" s="94"/>
      <c r="AC89" s="94"/>
      <c r="AD89" s="94"/>
      <c r="AE89" s="94"/>
      <c r="AF89" s="92"/>
      <c r="AG89" s="95"/>
    </row>
    <row r="90" spans="1:33" ht="15" customHeight="1">
      <c r="A90" s="110"/>
      <c r="B90" s="107"/>
      <c r="C90" s="107"/>
      <c r="D90" s="92"/>
      <c r="E90" s="92"/>
      <c r="F90" s="93"/>
      <c r="G90" s="93"/>
      <c r="H90" s="93"/>
      <c r="I90" s="93"/>
      <c r="J90" s="93"/>
      <c r="K90" s="93"/>
      <c r="L90" s="103"/>
      <c r="M90" s="103"/>
      <c r="N90" s="103"/>
      <c r="O90" s="92"/>
      <c r="P90" s="94"/>
      <c r="Q90" s="94"/>
      <c r="R90" s="107"/>
      <c r="S90" s="107"/>
      <c r="T90" s="107"/>
      <c r="U90" s="107"/>
      <c r="V90" s="107"/>
      <c r="W90" s="107"/>
      <c r="X90" s="107"/>
      <c r="Y90" s="107"/>
      <c r="Z90" s="107"/>
      <c r="AA90" s="94"/>
      <c r="AB90" s="94"/>
      <c r="AC90" s="94"/>
      <c r="AD90" s="94"/>
      <c r="AE90" s="94"/>
      <c r="AF90" s="92"/>
      <c r="AG90" s="95"/>
    </row>
    <row r="91" spans="1:33" ht="15" customHeight="1">
      <c r="A91" s="110"/>
      <c r="B91" s="107"/>
      <c r="C91" s="107"/>
      <c r="D91" s="92"/>
      <c r="E91" s="92"/>
      <c r="F91" s="93"/>
      <c r="G91" s="93"/>
      <c r="H91" s="93"/>
      <c r="I91" s="93"/>
      <c r="J91" s="93"/>
      <c r="K91" s="93"/>
      <c r="L91" s="103"/>
      <c r="M91" s="103"/>
      <c r="N91" s="103"/>
      <c r="O91" s="92"/>
      <c r="P91" s="94"/>
      <c r="Q91" s="94"/>
      <c r="R91" s="107"/>
      <c r="S91" s="107"/>
      <c r="T91" s="107"/>
      <c r="U91" s="107"/>
      <c r="V91" s="107"/>
      <c r="W91" s="107"/>
      <c r="X91" s="107"/>
      <c r="Y91" s="107"/>
      <c r="Z91" s="107"/>
      <c r="AA91" s="94"/>
      <c r="AB91" s="94"/>
      <c r="AC91" s="94"/>
      <c r="AD91" s="94"/>
      <c r="AE91" s="94"/>
      <c r="AF91" s="92"/>
      <c r="AG91" s="95"/>
    </row>
    <row r="92" spans="1:33" ht="15" customHeight="1">
      <c r="A92" s="110"/>
      <c r="B92" s="107"/>
      <c r="C92" s="107"/>
      <c r="D92" s="92"/>
      <c r="E92" s="92"/>
      <c r="F92" s="93"/>
      <c r="G92" s="93"/>
      <c r="H92" s="93"/>
      <c r="I92" s="93"/>
      <c r="J92" s="93"/>
      <c r="K92" s="93"/>
      <c r="L92" s="103"/>
      <c r="M92" s="103"/>
      <c r="N92" s="103"/>
      <c r="O92" s="92"/>
      <c r="P92" s="94"/>
      <c r="Q92" s="94"/>
      <c r="R92" s="107"/>
      <c r="S92" s="107"/>
      <c r="T92" s="107"/>
      <c r="U92" s="107"/>
      <c r="V92" s="107"/>
      <c r="W92" s="107"/>
      <c r="X92" s="107"/>
      <c r="Y92" s="107"/>
      <c r="Z92" s="107"/>
      <c r="AA92" s="94"/>
      <c r="AB92" s="94"/>
      <c r="AC92" s="94"/>
      <c r="AD92" s="94"/>
      <c r="AE92" s="94"/>
      <c r="AF92" s="92"/>
      <c r="AG92" s="95"/>
    </row>
    <row r="93" spans="1:33" ht="15" customHeight="1">
      <c r="A93" s="110"/>
      <c r="B93" s="107"/>
      <c r="C93" s="107"/>
      <c r="D93" s="92"/>
      <c r="E93" s="92"/>
      <c r="F93" s="93"/>
      <c r="G93" s="93"/>
      <c r="H93" s="93"/>
      <c r="I93" s="93"/>
      <c r="J93" s="93"/>
      <c r="K93" s="93"/>
      <c r="L93" s="103"/>
      <c r="M93" s="103"/>
      <c r="N93" s="103"/>
      <c r="O93" s="92"/>
      <c r="P93" s="94"/>
      <c r="Q93" s="94"/>
      <c r="R93" s="107"/>
      <c r="S93" s="107"/>
      <c r="T93" s="107"/>
      <c r="U93" s="107"/>
      <c r="V93" s="107"/>
      <c r="W93" s="107"/>
      <c r="X93" s="107"/>
      <c r="Y93" s="107"/>
      <c r="Z93" s="107"/>
      <c r="AA93" s="94"/>
      <c r="AB93" s="94"/>
      <c r="AC93" s="94"/>
      <c r="AD93" s="94"/>
      <c r="AE93" s="94"/>
      <c r="AF93" s="92"/>
      <c r="AG93" s="95"/>
    </row>
    <row r="94" spans="1:33" ht="15" customHeight="1">
      <c r="A94" s="110"/>
      <c r="B94" s="107"/>
      <c r="C94" s="107"/>
      <c r="D94" s="92"/>
      <c r="E94" s="92"/>
      <c r="F94" s="93"/>
      <c r="G94" s="93"/>
      <c r="H94" s="93"/>
      <c r="I94" s="93"/>
      <c r="J94" s="93"/>
      <c r="K94" s="93"/>
      <c r="L94" s="103"/>
      <c r="M94" s="103"/>
      <c r="N94" s="103"/>
      <c r="O94" s="92"/>
      <c r="P94" s="94"/>
      <c r="Q94" s="94"/>
      <c r="R94" s="107"/>
      <c r="S94" s="107"/>
      <c r="T94" s="107"/>
      <c r="U94" s="107"/>
      <c r="V94" s="107"/>
      <c r="W94" s="107"/>
      <c r="X94" s="107"/>
      <c r="Y94" s="107"/>
      <c r="Z94" s="107"/>
      <c r="AA94" s="94"/>
      <c r="AB94" s="94"/>
      <c r="AC94" s="94"/>
      <c r="AD94" s="94"/>
      <c r="AE94" s="94"/>
      <c r="AF94" s="92"/>
      <c r="AG94" s="95"/>
    </row>
    <row r="95" spans="1:33" ht="15" customHeight="1">
      <c r="A95" s="110"/>
      <c r="B95" s="107"/>
      <c r="C95" s="107"/>
      <c r="D95" s="92"/>
      <c r="E95" s="92"/>
      <c r="F95" s="93"/>
      <c r="G95" s="93"/>
      <c r="H95" s="93"/>
      <c r="I95" s="93"/>
      <c r="J95" s="93"/>
      <c r="K95" s="93"/>
      <c r="L95" s="103"/>
      <c r="M95" s="103"/>
      <c r="N95" s="103"/>
      <c r="O95" s="92"/>
      <c r="P95" s="94"/>
      <c r="Q95" s="94"/>
      <c r="R95" s="107"/>
      <c r="S95" s="107"/>
      <c r="T95" s="107"/>
      <c r="U95" s="107"/>
      <c r="V95" s="107"/>
      <c r="W95" s="107"/>
      <c r="X95" s="107"/>
      <c r="Y95" s="107"/>
      <c r="Z95" s="107"/>
      <c r="AA95" s="94"/>
      <c r="AB95" s="94"/>
      <c r="AC95" s="94"/>
      <c r="AD95" s="94"/>
      <c r="AE95" s="94"/>
      <c r="AF95" s="92"/>
      <c r="AG95" s="95"/>
    </row>
    <row r="96" spans="1:33" ht="15" customHeight="1">
      <c r="A96" s="110"/>
      <c r="B96" s="107"/>
      <c r="C96" s="107"/>
      <c r="D96" s="92"/>
      <c r="E96" s="92"/>
      <c r="F96" s="93"/>
      <c r="G96" s="93"/>
      <c r="H96" s="93"/>
      <c r="I96" s="93"/>
      <c r="J96" s="93"/>
      <c r="K96" s="93"/>
      <c r="L96" s="103"/>
      <c r="M96" s="103"/>
      <c r="N96" s="103"/>
      <c r="O96" s="92"/>
      <c r="P96" s="94"/>
      <c r="Q96" s="94"/>
      <c r="R96" s="107"/>
      <c r="S96" s="107"/>
      <c r="T96" s="107"/>
      <c r="U96" s="107"/>
      <c r="V96" s="107"/>
      <c r="W96" s="107"/>
      <c r="X96" s="107"/>
      <c r="Y96" s="107"/>
      <c r="Z96" s="107"/>
      <c r="AA96" s="94"/>
      <c r="AB96" s="94"/>
      <c r="AC96" s="94"/>
      <c r="AD96" s="94"/>
      <c r="AE96" s="94"/>
      <c r="AF96" s="92"/>
      <c r="AG96" s="95"/>
    </row>
    <row r="97" spans="1:33" ht="15" customHeight="1">
      <c r="A97" s="110"/>
      <c r="C97" s="111"/>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95"/>
    </row>
    <row r="98" spans="1:33" ht="15" customHeight="1">
      <c r="A98" s="110"/>
      <c r="B98" s="107"/>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95"/>
    </row>
    <row r="99" spans="1:33" ht="15" customHeight="1">
      <c r="A99" s="110"/>
      <c r="B99" s="107"/>
      <c r="C99" s="107"/>
      <c r="D99" s="107"/>
      <c r="E99" s="107"/>
      <c r="F99" s="98"/>
      <c r="G99" s="98"/>
      <c r="H99" s="98"/>
      <c r="I99" s="98"/>
      <c r="J99" s="98"/>
      <c r="K99" s="98"/>
      <c r="L99" s="98"/>
      <c r="M99" s="98"/>
      <c r="N99" s="98"/>
      <c r="O99" s="107"/>
      <c r="P99" s="107"/>
      <c r="Q99" s="107"/>
      <c r="R99" s="107"/>
      <c r="S99" s="107"/>
      <c r="T99" s="107"/>
      <c r="U99" s="107"/>
      <c r="V99" s="107"/>
      <c r="W99" s="107"/>
      <c r="X99" s="107"/>
      <c r="Y99" s="107"/>
      <c r="Z99" s="107"/>
      <c r="AA99" s="107"/>
      <c r="AB99" s="107"/>
      <c r="AC99" s="107"/>
      <c r="AD99" s="107"/>
      <c r="AE99" s="107"/>
      <c r="AF99" s="107"/>
      <c r="AG99" s="96"/>
    </row>
    <row r="100" spans="1:33" ht="15" customHeight="1">
      <c r="A100" s="110"/>
      <c r="B100" s="107"/>
      <c r="C100" s="107"/>
      <c r="D100" s="107"/>
      <c r="E100" s="107"/>
      <c r="F100" s="107"/>
      <c r="G100" s="107"/>
      <c r="H100" s="107"/>
      <c r="I100" s="107"/>
      <c r="J100" s="107"/>
      <c r="K100" s="107"/>
      <c r="L100" s="107"/>
      <c r="M100" s="112"/>
      <c r="N100" s="107"/>
      <c r="O100" s="107"/>
      <c r="P100" s="107"/>
      <c r="Q100" s="107"/>
      <c r="R100" s="107"/>
      <c r="S100" s="107"/>
      <c r="T100" s="107"/>
      <c r="U100" s="107"/>
      <c r="V100" s="107"/>
      <c r="W100" s="107"/>
      <c r="X100" s="107"/>
      <c r="Y100" s="107"/>
      <c r="Z100" s="107"/>
      <c r="AA100" s="107"/>
      <c r="AB100" s="107"/>
      <c r="AC100" s="107"/>
      <c r="AD100" s="107"/>
      <c r="AE100" s="107"/>
      <c r="AF100" s="107"/>
      <c r="AG100" s="96"/>
    </row>
    <row r="101" spans="1:33" ht="15" customHeight="1">
      <c r="A101" s="110"/>
      <c r="B101" s="107"/>
      <c r="C101" s="107"/>
      <c r="D101" s="92"/>
      <c r="E101" s="92"/>
      <c r="F101" s="93"/>
      <c r="G101" s="93"/>
      <c r="H101" s="93"/>
      <c r="I101" s="93"/>
      <c r="J101" s="93"/>
      <c r="K101" s="93"/>
      <c r="L101" s="103"/>
      <c r="M101" s="103"/>
      <c r="N101" s="103"/>
      <c r="O101" s="92"/>
      <c r="P101" s="94"/>
      <c r="Q101" s="94"/>
      <c r="R101" s="107"/>
      <c r="S101" s="107"/>
      <c r="T101" s="107"/>
      <c r="U101" s="107"/>
      <c r="V101" s="107"/>
      <c r="W101" s="107"/>
      <c r="X101" s="107"/>
      <c r="Y101" s="107"/>
      <c r="Z101" s="107"/>
      <c r="AA101" s="94"/>
      <c r="AB101" s="94"/>
      <c r="AC101" s="94"/>
      <c r="AD101" s="94"/>
      <c r="AE101" s="94"/>
      <c r="AF101" s="92"/>
      <c r="AG101" s="95"/>
    </row>
    <row r="102" spans="1:33" ht="15" customHeight="1">
      <c r="A102" s="110"/>
      <c r="B102" s="107"/>
      <c r="C102" s="107"/>
      <c r="D102" s="92"/>
      <c r="E102" s="92"/>
      <c r="F102" s="93"/>
      <c r="G102" s="93"/>
      <c r="H102" s="93"/>
      <c r="I102" s="93"/>
      <c r="J102" s="93"/>
      <c r="K102" s="93"/>
      <c r="L102" s="103"/>
      <c r="M102" s="103"/>
      <c r="N102" s="103"/>
      <c r="O102" s="92"/>
      <c r="P102" s="94"/>
      <c r="Q102" s="94"/>
      <c r="R102" s="107"/>
      <c r="S102" s="107"/>
      <c r="T102" s="107"/>
      <c r="U102" s="107"/>
      <c r="V102" s="107"/>
      <c r="W102" s="107"/>
      <c r="X102" s="107"/>
      <c r="Y102" s="107"/>
      <c r="Z102" s="107"/>
      <c r="AA102" s="94"/>
      <c r="AB102" s="94"/>
      <c r="AC102" s="94"/>
      <c r="AD102" s="94"/>
      <c r="AE102" s="94"/>
      <c r="AF102" s="92"/>
      <c r="AG102" s="95"/>
    </row>
    <row r="103" spans="1:33" ht="15" customHeight="1">
      <c r="A103" s="110"/>
      <c r="B103" s="107"/>
      <c r="C103" s="107"/>
      <c r="D103" s="92"/>
      <c r="E103" s="92"/>
      <c r="F103" s="93"/>
      <c r="G103" s="93"/>
      <c r="H103" s="93"/>
      <c r="I103" s="93"/>
      <c r="J103" s="93"/>
      <c r="K103" s="93"/>
      <c r="L103" s="103"/>
      <c r="M103" s="103"/>
      <c r="N103" s="103"/>
      <c r="O103" s="92"/>
      <c r="P103" s="94"/>
      <c r="Q103" s="94"/>
      <c r="R103" s="107"/>
      <c r="S103" s="107"/>
      <c r="T103" s="107"/>
      <c r="U103" s="107"/>
      <c r="V103" s="107"/>
      <c r="W103" s="107"/>
      <c r="X103" s="107"/>
      <c r="Y103" s="107"/>
      <c r="Z103" s="107"/>
      <c r="AA103" s="94"/>
      <c r="AB103" s="94"/>
      <c r="AC103" s="94"/>
      <c r="AD103" s="94"/>
      <c r="AE103" s="94"/>
      <c r="AF103" s="92"/>
      <c r="AG103" s="95"/>
    </row>
    <row r="104" spans="1:33" ht="15" customHeight="1">
      <c r="A104" s="107" t="s">
        <v>201</v>
      </c>
      <c r="B104" s="156" t="s">
        <v>269</v>
      </c>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5"/>
    </row>
    <row r="105" spans="1:33" ht="15" customHeight="1">
      <c r="A105" s="107" t="s">
        <v>201</v>
      </c>
      <c r="B105" s="156" t="s">
        <v>268</v>
      </c>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5"/>
    </row>
    <row r="106" spans="1:33" ht="15" customHeight="1">
      <c r="A106" s="113"/>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97"/>
    </row>
  </sheetData>
  <mergeCells count="75">
    <mergeCell ref="K37:AG37"/>
    <mergeCell ref="H37:J37"/>
    <mergeCell ref="A28:G29"/>
    <mergeCell ref="H30:M31"/>
    <mergeCell ref="N30:Q31"/>
    <mergeCell ref="Y30:AD31"/>
    <mergeCell ref="AE30:AG31"/>
    <mergeCell ref="A17:AG21"/>
    <mergeCell ref="H60:AG61"/>
    <mergeCell ref="B50:AG51"/>
    <mergeCell ref="F67:K68"/>
    <mergeCell ref="L67:N68"/>
    <mergeCell ref="H35:J35"/>
    <mergeCell ref="H36:J36"/>
    <mergeCell ref="R42:X43"/>
    <mergeCell ref="A40:G41"/>
    <mergeCell ref="R40:X41"/>
    <mergeCell ref="Y40:AG41"/>
    <mergeCell ref="A32:G37"/>
    <mergeCell ref="H32:AG34"/>
    <mergeCell ref="H40:Q41"/>
    <mergeCell ref="A44:G45"/>
    <mergeCell ref="H44:AG45"/>
    <mergeCell ref="A5:AG6"/>
    <mergeCell ref="X2:AG3"/>
    <mergeCell ref="A8:J9"/>
    <mergeCell ref="V11:AG11"/>
    <mergeCell ref="V15:AG15"/>
    <mergeCell ref="R11:T11"/>
    <mergeCell ref="V12:AG14"/>
    <mergeCell ref="R12:T14"/>
    <mergeCell ref="R15:T15"/>
    <mergeCell ref="O11:Q11"/>
    <mergeCell ref="A22:G23"/>
    <mergeCell ref="A24:G25"/>
    <mergeCell ref="A26:G27"/>
    <mergeCell ref="A30:G31"/>
    <mergeCell ref="Y42:AG43"/>
    <mergeCell ref="R38:X39"/>
    <mergeCell ref="Y38:AG39"/>
    <mergeCell ref="H38:Q39"/>
    <mergeCell ref="R30:X31"/>
    <mergeCell ref="H28:AG29"/>
    <mergeCell ref="H26:AG27"/>
    <mergeCell ref="A38:G39"/>
    <mergeCell ref="H24:AG25"/>
    <mergeCell ref="H22:AG23"/>
    <mergeCell ref="K35:AG35"/>
    <mergeCell ref="K36:AG36"/>
    <mergeCell ref="A46:G49"/>
    <mergeCell ref="A56:AG59"/>
    <mergeCell ref="A54:AG55"/>
    <mergeCell ref="H46:AG49"/>
    <mergeCell ref="A42:G43"/>
    <mergeCell ref="H42:Q43"/>
    <mergeCell ref="B60:F61"/>
    <mergeCell ref="O67:AG68"/>
    <mergeCell ref="O69:AG70"/>
    <mergeCell ref="O71:AG72"/>
    <mergeCell ref="L69:N70"/>
    <mergeCell ref="O81:AG82"/>
    <mergeCell ref="O83:AG84"/>
    <mergeCell ref="H62:AG63"/>
    <mergeCell ref="L71:N72"/>
    <mergeCell ref="L78:N79"/>
    <mergeCell ref="O74:AG75"/>
    <mergeCell ref="O76:AG77"/>
    <mergeCell ref="L74:N75"/>
    <mergeCell ref="L76:N77"/>
    <mergeCell ref="F74:K75"/>
    <mergeCell ref="L83:N84"/>
    <mergeCell ref="F81:K82"/>
    <mergeCell ref="L81:N82"/>
    <mergeCell ref="O78:AG79"/>
    <mergeCell ref="B62:F63"/>
  </mergeCells>
  <phoneticPr fontId="2"/>
  <conditionalFormatting sqref="H22 R30 Y30 A38 H38 H40 R40 Y40 H42 R42 Y42 R38 Y38 V15 V11:V13 H24 P65:Q66 AA65:AE66 H28 H26 AA101:AE103 P101:Q103 AA85:AE96 P85:Q96">
    <cfRule type="cellIs" dxfId="71" priority="7" stopIfTrue="1" operator="equal">
      <formula>0</formula>
    </cfRule>
  </conditionalFormatting>
  <conditionalFormatting sqref="A28">
    <cfRule type="cellIs" dxfId="70" priority="2" stopIfTrue="1" operator="equal">
      <formula>0</formula>
    </cfRule>
  </conditionalFormatting>
  <dataValidations count="2">
    <dataValidation imeMode="hiragana" allowBlank="1" showInputMessage="1" showErrorMessage="1" sqref="H22 Y42 V15:AG15 P65:Q66 H42 H38 V11:V13 AA65:AE66 P101:Q103 AA101:AE103 AA85:AE96 P85:Q96"/>
    <dataValidation imeMode="off" allowBlank="1" showInputMessage="1" showErrorMessage="1" sqref="Y38 Y30 H40 Y40"/>
  </dataValidations>
  <printOptions horizontalCentered="1"/>
  <pageMargins left="0.78740157480314965" right="0.78740157480314965" top="0.78740157480314965" bottom="0.78740157480314965" header="0.31496062992125984" footer="0.31496062992125984"/>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B0F0"/>
  </sheetPr>
  <dimension ref="A1:J68"/>
  <sheetViews>
    <sheetView workbookViewId="0">
      <selection activeCell="J9" sqref="J9"/>
    </sheetView>
  </sheetViews>
  <sheetFormatPr defaultRowHeight="13.5"/>
  <cols>
    <col min="1" max="1" width="2.875" customWidth="1"/>
  </cols>
  <sheetData>
    <row r="1" spans="1:10" s="57" customFormat="1" ht="35.25" customHeight="1">
      <c r="A1" s="58" t="s">
        <v>86</v>
      </c>
      <c r="B1" s="58"/>
      <c r="C1" s="58"/>
      <c r="D1" s="58"/>
      <c r="E1" s="58"/>
      <c r="F1" s="58"/>
      <c r="G1" s="58"/>
      <c r="H1" s="58"/>
      <c r="I1" s="58"/>
      <c r="J1" s="58"/>
    </row>
    <row r="2" spans="1:10" s="57" customFormat="1" ht="35.25" customHeight="1">
      <c r="A2" s="58"/>
      <c r="B2" s="58"/>
      <c r="C2" s="58"/>
      <c r="D2" s="58"/>
      <c r="E2" s="58"/>
      <c r="F2" s="58"/>
      <c r="G2" s="58"/>
      <c r="H2" s="58"/>
      <c r="I2" s="58"/>
      <c r="J2" s="58"/>
    </row>
    <row r="3" spans="1:10" s="57" customFormat="1" ht="42.75" customHeight="1">
      <c r="A3" s="58" t="s">
        <v>92</v>
      </c>
      <c r="B3" s="58"/>
      <c r="C3" s="58"/>
      <c r="D3" s="58"/>
      <c r="E3" s="58"/>
      <c r="F3" s="58"/>
      <c r="G3" s="58"/>
      <c r="H3" s="58"/>
      <c r="I3" s="58"/>
      <c r="J3" s="58"/>
    </row>
    <row r="4" spans="1:10" s="57" customFormat="1" ht="42.75" customHeight="1">
      <c r="A4" s="58"/>
      <c r="B4" s="58" t="s">
        <v>159</v>
      </c>
      <c r="C4" s="58"/>
      <c r="D4" s="58"/>
      <c r="E4" s="58"/>
      <c r="F4" s="58"/>
      <c r="G4" s="58"/>
      <c r="H4" s="58"/>
      <c r="I4" s="58"/>
      <c r="J4" s="58"/>
    </row>
    <row r="5" spans="1:10" s="57" customFormat="1" ht="42.75" customHeight="1">
      <c r="B5" s="58" t="s">
        <v>137</v>
      </c>
      <c r="C5" s="58"/>
      <c r="D5" s="58"/>
      <c r="E5" s="58"/>
      <c r="F5" s="58"/>
      <c r="G5" s="58"/>
      <c r="H5" s="58"/>
      <c r="I5" s="58"/>
      <c r="J5" s="58"/>
    </row>
    <row r="6" spans="1:10" s="57" customFormat="1" ht="42.75" customHeight="1">
      <c r="B6" s="58" t="s">
        <v>87</v>
      </c>
      <c r="C6" s="58"/>
      <c r="D6" s="58"/>
      <c r="E6" s="58"/>
      <c r="F6" s="58"/>
      <c r="G6" s="58"/>
      <c r="H6" s="58"/>
      <c r="I6" s="58"/>
      <c r="J6" s="58"/>
    </row>
    <row r="7" spans="1:10" s="57" customFormat="1" ht="42.75" customHeight="1">
      <c r="B7" s="58" t="s">
        <v>88</v>
      </c>
      <c r="C7" s="58"/>
      <c r="D7" s="58"/>
      <c r="E7" s="58"/>
      <c r="F7" s="58"/>
      <c r="G7" s="58"/>
      <c r="H7" s="58"/>
      <c r="I7" s="58"/>
      <c r="J7" s="58"/>
    </row>
    <row r="8" spans="1:10" s="57" customFormat="1" ht="42.75" customHeight="1">
      <c r="B8" s="58" t="s">
        <v>89</v>
      </c>
      <c r="C8" s="58"/>
      <c r="D8" s="58"/>
      <c r="E8" s="58"/>
      <c r="F8" s="58"/>
      <c r="G8" s="58"/>
      <c r="H8" s="58"/>
      <c r="I8" s="58"/>
      <c r="J8" s="58"/>
    </row>
    <row r="9" spans="1:10" s="57" customFormat="1" ht="42.75" customHeight="1">
      <c r="B9" s="58" t="s">
        <v>90</v>
      </c>
      <c r="C9" s="58"/>
      <c r="D9" s="58"/>
      <c r="E9" s="58"/>
      <c r="F9" s="58"/>
      <c r="G9" s="58"/>
      <c r="H9" s="58"/>
      <c r="I9" s="58"/>
      <c r="J9" s="58"/>
    </row>
    <row r="10" spans="1:10" s="57" customFormat="1" ht="42.75" customHeight="1">
      <c r="B10" s="58" t="s">
        <v>138</v>
      </c>
      <c r="C10" s="58"/>
      <c r="D10" s="58"/>
      <c r="E10" s="58"/>
      <c r="F10" s="58"/>
      <c r="G10" s="58"/>
      <c r="H10" s="58"/>
      <c r="I10" s="58"/>
      <c r="J10" s="58"/>
    </row>
    <row r="11" spans="1:10" s="57" customFormat="1" ht="42.75" customHeight="1">
      <c r="B11" s="58" t="s">
        <v>93</v>
      </c>
      <c r="C11" s="58"/>
      <c r="D11" s="58"/>
      <c r="E11" s="58"/>
      <c r="F11" s="58"/>
      <c r="G11" s="58"/>
      <c r="H11" s="58"/>
      <c r="I11" s="58"/>
      <c r="J11" s="58"/>
    </row>
    <row r="12" spans="1:10" s="57" customFormat="1" ht="42.75" customHeight="1">
      <c r="B12" s="58" t="s">
        <v>127</v>
      </c>
      <c r="C12" s="58"/>
      <c r="D12" s="58"/>
      <c r="E12" s="58"/>
      <c r="F12" s="58"/>
      <c r="G12" s="58"/>
      <c r="H12" s="58"/>
      <c r="I12" s="58"/>
      <c r="J12" s="58"/>
    </row>
    <row r="13" spans="1:10" s="57" customFormat="1" ht="42.75" customHeight="1">
      <c r="B13" s="58" t="s">
        <v>94</v>
      </c>
      <c r="C13" s="58"/>
      <c r="D13" s="58"/>
      <c r="E13" s="58"/>
      <c r="F13" s="58"/>
      <c r="G13" s="58"/>
      <c r="H13" s="58"/>
      <c r="I13" s="58"/>
      <c r="J13" s="58"/>
    </row>
    <row r="14" spans="1:10" s="57" customFormat="1" ht="42.75" customHeight="1">
      <c r="A14" s="58" t="s">
        <v>95</v>
      </c>
      <c r="B14" s="58"/>
      <c r="C14" s="58"/>
      <c r="D14" s="58"/>
      <c r="E14" s="58"/>
      <c r="F14" s="58"/>
      <c r="G14" s="58"/>
      <c r="H14" s="58"/>
      <c r="I14" s="58"/>
      <c r="J14" s="58"/>
    </row>
    <row r="15" spans="1:10" s="57" customFormat="1" ht="42.75" customHeight="1">
      <c r="B15" s="58" t="s">
        <v>91</v>
      </c>
      <c r="C15" s="58"/>
      <c r="D15" s="58"/>
      <c r="E15" s="58"/>
      <c r="F15" s="58"/>
      <c r="G15" s="58"/>
      <c r="H15" s="58"/>
      <c r="I15" s="58"/>
      <c r="J15" s="58"/>
    </row>
    <row r="16" spans="1:10" s="57" customFormat="1" ht="42.75" customHeight="1">
      <c r="B16" s="58" t="s">
        <v>144</v>
      </c>
      <c r="C16" s="58"/>
      <c r="D16" s="58"/>
      <c r="E16" s="58"/>
      <c r="F16" s="58"/>
      <c r="G16" s="58"/>
      <c r="H16" s="58"/>
      <c r="I16" s="58"/>
      <c r="J16" s="58"/>
    </row>
    <row r="17" spans="1:10" ht="18.75">
      <c r="A17" s="59"/>
      <c r="B17" s="59"/>
      <c r="C17" s="59"/>
      <c r="D17" s="59"/>
      <c r="E17" s="59"/>
      <c r="F17" s="59"/>
      <c r="G17" s="59"/>
      <c r="H17" s="59"/>
      <c r="I17" s="59"/>
      <c r="J17" s="59"/>
    </row>
    <row r="18" spans="1:10" ht="18.75">
      <c r="A18" s="59"/>
      <c r="B18" s="59"/>
      <c r="C18" s="59"/>
      <c r="D18" s="59"/>
      <c r="E18" s="59"/>
      <c r="F18" s="59"/>
      <c r="G18" s="59"/>
      <c r="H18" s="59"/>
      <c r="I18" s="59"/>
      <c r="J18" s="59"/>
    </row>
    <row r="19" spans="1:10" ht="18.75">
      <c r="A19" s="59"/>
      <c r="B19" s="59"/>
      <c r="C19" s="59"/>
      <c r="D19" s="59"/>
      <c r="E19" s="59"/>
      <c r="F19" s="59"/>
      <c r="G19" s="59"/>
      <c r="H19" s="59"/>
      <c r="I19" s="59"/>
      <c r="J19" s="59"/>
    </row>
    <row r="20" spans="1:10" ht="18.75">
      <c r="A20" s="59"/>
      <c r="B20" s="59"/>
      <c r="C20" s="59"/>
      <c r="D20" s="59"/>
      <c r="E20" s="59"/>
      <c r="F20" s="59"/>
      <c r="G20" s="59"/>
      <c r="H20" s="59"/>
      <c r="I20" s="59"/>
      <c r="J20" s="59"/>
    </row>
    <row r="21" spans="1:10" ht="18.75">
      <c r="A21" s="59"/>
      <c r="B21" s="59"/>
      <c r="C21" s="59"/>
      <c r="D21" s="59"/>
      <c r="E21" s="59"/>
      <c r="F21" s="59"/>
      <c r="G21" s="59"/>
      <c r="H21" s="59"/>
      <c r="I21" s="59"/>
      <c r="J21" s="59"/>
    </row>
    <row r="22" spans="1:10" ht="18.75">
      <c r="A22" s="59"/>
      <c r="B22" s="59"/>
      <c r="C22" s="59"/>
      <c r="D22" s="59"/>
      <c r="E22" s="59"/>
      <c r="F22" s="59"/>
      <c r="G22" s="59"/>
      <c r="H22" s="59"/>
      <c r="I22" s="59"/>
      <c r="J22" s="59"/>
    </row>
    <row r="23" spans="1:10" ht="18.75">
      <c r="A23" s="59"/>
      <c r="B23" s="59"/>
      <c r="C23" s="59"/>
      <c r="D23" s="59"/>
      <c r="E23" s="59"/>
      <c r="F23" s="59"/>
      <c r="G23" s="59"/>
      <c r="H23" s="59"/>
      <c r="I23" s="59"/>
      <c r="J23" s="59"/>
    </row>
    <row r="24" spans="1:10" ht="18.75">
      <c r="A24" s="59"/>
      <c r="B24" s="59"/>
      <c r="C24" s="59"/>
      <c r="D24" s="59"/>
      <c r="E24" s="59"/>
      <c r="F24" s="59"/>
      <c r="G24" s="59"/>
      <c r="H24" s="59"/>
      <c r="I24" s="59"/>
      <c r="J24" s="59"/>
    </row>
    <row r="25" spans="1:10" ht="18.75">
      <c r="A25" s="59"/>
      <c r="B25" s="59"/>
      <c r="C25" s="59"/>
      <c r="D25" s="59"/>
      <c r="E25" s="59"/>
      <c r="F25" s="59"/>
      <c r="G25" s="59"/>
      <c r="H25" s="59"/>
      <c r="I25" s="59"/>
      <c r="J25" s="59"/>
    </row>
    <row r="26" spans="1:10" ht="18.75">
      <c r="A26" s="59"/>
      <c r="B26" s="59"/>
      <c r="C26" s="59"/>
      <c r="D26" s="59"/>
      <c r="E26" s="59"/>
      <c r="F26" s="59"/>
      <c r="G26" s="59"/>
      <c r="H26" s="59"/>
      <c r="I26" s="59"/>
      <c r="J26" s="59"/>
    </row>
    <row r="27" spans="1:10" ht="18.75">
      <c r="A27" s="59"/>
      <c r="B27" s="59"/>
      <c r="C27" s="59"/>
      <c r="D27" s="59"/>
      <c r="E27" s="59"/>
      <c r="F27" s="59"/>
      <c r="G27" s="59"/>
      <c r="H27" s="59"/>
      <c r="I27" s="59"/>
      <c r="J27" s="59"/>
    </row>
    <row r="28" spans="1:10" ht="18.75">
      <c r="A28" s="59"/>
      <c r="B28" s="59"/>
      <c r="C28" s="59"/>
      <c r="D28" s="59"/>
      <c r="E28" s="59"/>
      <c r="F28" s="59"/>
      <c r="G28" s="59"/>
      <c r="H28" s="59"/>
      <c r="I28" s="59"/>
      <c r="J28" s="59"/>
    </row>
    <row r="29" spans="1:10" ht="18.75">
      <c r="A29" s="59"/>
      <c r="B29" s="59"/>
      <c r="C29" s="59"/>
      <c r="D29" s="59"/>
      <c r="E29" s="59"/>
      <c r="F29" s="59"/>
      <c r="G29" s="59"/>
      <c r="H29" s="59"/>
      <c r="I29" s="59"/>
      <c r="J29" s="59"/>
    </row>
    <row r="30" spans="1:10" ht="18.75">
      <c r="A30" s="59"/>
      <c r="B30" s="59"/>
      <c r="C30" s="59"/>
      <c r="D30" s="59"/>
      <c r="E30" s="59"/>
      <c r="F30" s="59"/>
      <c r="G30" s="59"/>
      <c r="H30" s="59"/>
      <c r="I30" s="59"/>
      <c r="J30" s="59"/>
    </row>
    <row r="31" spans="1:10" ht="18.75">
      <c r="A31" s="59"/>
      <c r="B31" s="59"/>
      <c r="C31" s="59"/>
      <c r="D31" s="59"/>
      <c r="E31" s="59"/>
      <c r="F31" s="59"/>
      <c r="G31" s="59"/>
      <c r="H31" s="59"/>
      <c r="I31" s="59"/>
      <c r="J31" s="59"/>
    </row>
    <row r="32" spans="1:10" ht="18.75">
      <c r="A32" s="59"/>
      <c r="B32" s="59"/>
      <c r="C32" s="59"/>
      <c r="D32" s="59"/>
      <c r="E32" s="59"/>
      <c r="F32" s="59"/>
      <c r="G32" s="59"/>
      <c r="H32" s="59"/>
      <c r="I32" s="59"/>
      <c r="J32" s="59"/>
    </row>
    <row r="33" spans="1:10" ht="18.75">
      <c r="A33" s="59"/>
      <c r="B33" s="59"/>
      <c r="C33" s="59"/>
      <c r="D33" s="59"/>
      <c r="E33" s="59"/>
      <c r="F33" s="59"/>
      <c r="G33" s="59"/>
      <c r="H33" s="59"/>
      <c r="I33" s="59"/>
      <c r="J33" s="59"/>
    </row>
    <row r="34" spans="1:10" ht="18.75">
      <c r="A34" s="59"/>
      <c r="B34" s="59"/>
      <c r="C34" s="59"/>
      <c r="D34" s="59"/>
      <c r="E34" s="59"/>
      <c r="F34" s="59"/>
      <c r="G34" s="59"/>
      <c r="H34" s="59"/>
      <c r="I34" s="59"/>
      <c r="J34" s="59"/>
    </row>
    <row r="35" spans="1:10" ht="18.75">
      <c r="A35" s="59"/>
      <c r="B35" s="59"/>
      <c r="C35" s="59"/>
      <c r="D35" s="59"/>
      <c r="E35" s="59"/>
      <c r="F35" s="59"/>
      <c r="G35" s="59"/>
      <c r="H35" s="59"/>
      <c r="I35" s="59"/>
      <c r="J35" s="59"/>
    </row>
    <row r="36" spans="1:10" ht="18.75">
      <c r="A36" s="59"/>
      <c r="B36" s="59"/>
      <c r="C36" s="59"/>
      <c r="D36" s="59"/>
      <c r="E36" s="59"/>
      <c r="F36" s="59"/>
      <c r="G36" s="59"/>
      <c r="H36" s="59"/>
      <c r="I36" s="59"/>
      <c r="J36" s="59"/>
    </row>
    <row r="37" spans="1:10" ht="18.75">
      <c r="A37" s="59"/>
      <c r="B37" s="59"/>
      <c r="C37" s="59"/>
      <c r="D37" s="59"/>
      <c r="E37" s="59"/>
      <c r="F37" s="59"/>
      <c r="G37" s="59"/>
      <c r="H37" s="59"/>
      <c r="I37" s="59"/>
      <c r="J37" s="59"/>
    </row>
    <row r="38" spans="1:10" ht="18.75">
      <c r="A38" s="59"/>
      <c r="B38" s="59"/>
      <c r="C38" s="59"/>
      <c r="D38" s="59"/>
      <c r="E38" s="59"/>
      <c r="F38" s="59"/>
      <c r="G38" s="59"/>
      <c r="H38" s="59"/>
      <c r="I38" s="59"/>
      <c r="J38" s="59"/>
    </row>
    <row r="39" spans="1:10" ht="18.75">
      <c r="A39" s="59"/>
      <c r="B39" s="59"/>
      <c r="C39" s="59"/>
      <c r="D39" s="59"/>
      <c r="E39" s="59"/>
      <c r="F39" s="59"/>
      <c r="G39" s="59"/>
      <c r="H39" s="59"/>
      <c r="I39" s="59"/>
      <c r="J39" s="59"/>
    </row>
    <row r="40" spans="1:10" ht="18.75">
      <c r="A40" s="59"/>
      <c r="B40" s="59"/>
      <c r="C40" s="59"/>
      <c r="D40" s="59"/>
      <c r="E40" s="59"/>
      <c r="F40" s="59"/>
      <c r="G40" s="59"/>
      <c r="H40" s="59"/>
      <c r="I40" s="59"/>
      <c r="J40" s="59"/>
    </row>
    <row r="41" spans="1:10" ht="18.75">
      <c r="A41" s="59"/>
      <c r="B41" s="59"/>
      <c r="C41" s="59"/>
      <c r="D41" s="59"/>
      <c r="E41" s="59"/>
      <c r="F41" s="59"/>
      <c r="G41" s="59"/>
      <c r="H41" s="59"/>
      <c r="I41" s="59"/>
      <c r="J41" s="59"/>
    </row>
    <row r="42" spans="1:10" ht="18.75">
      <c r="A42" s="59"/>
      <c r="B42" s="59"/>
      <c r="C42" s="59"/>
      <c r="D42" s="59"/>
      <c r="E42" s="59"/>
      <c r="F42" s="59"/>
      <c r="G42" s="59"/>
      <c r="H42" s="59"/>
      <c r="I42" s="59"/>
      <c r="J42" s="59"/>
    </row>
    <row r="43" spans="1:10" ht="18.75">
      <c r="A43" s="59"/>
      <c r="B43" s="59"/>
      <c r="C43" s="59"/>
      <c r="D43" s="59"/>
      <c r="E43" s="59"/>
      <c r="F43" s="59"/>
      <c r="G43" s="59"/>
      <c r="H43" s="59"/>
      <c r="I43" s="59"/>
      <c r="J43" s="59"/>
    </row>
    <row r="44" spans="1:10" ht="18.75">
      <c r="A44" s="59"/>
      <c r="B44" s="59"/>
      <c r="C44" s="59"/>
      <c r="D44" s="59"/>
      <c r="E44" s="59"/>
      <c r="F44" s="59"/>
      <c r="G44" s="59"/>
      <c r="H44" s="59"/>
      <c r="I44" s="59"/>
      <c r="J44" s="59"/>
    </row>
    <row r="45" spans="1:10" ht="18.75">
      <c r="A45" s="59"/>
      <c r="B45" s="59"/>
      <c r="C45" s="59"/>
      <c r="D45" s="59"/>
      <c r="E45" s="59"/>
      <c r="F45" s="59"/>
      <c r="G45" s="59"/>
      <c r="H45" s="59"/>
      <c r="I45" s="59"/>
      <c r="J45" s="59"/>
    </row>
    <row r="46" spans="1:10" ht="18.75">
      <c r="A46" s="59"/>
      <c r="B46" s="59"/>
      <c r="C46" s="59"/>
      <c r="D46" s="59"/>
      <c r="E46" s="59"/>
      <c r="F46" s="59"/>
      <c r="G46" s="59"/>
      <c r="H46" s="59"/>
      <c r="I46" s="59"/>
      <c r="J46" s="59"/>
    </row>
    <row r="47" spans="1:10" ht="18.75">
      <c r="A47" s="59"/>
      <c r="B47" s="59"/>
      <c r="C47" s="59"/>
      <c r="D47" s="59"/>
      <c r="E47" s="59"/>
      <c r="F47" s="59"/>
      <c r="G47" s="59"/>
      <c r="H47" s="59"/>
      <c r="I47" s="59"/>
      <c r="J47" s="59"/>
    </row>
    <row r="48" spans="1:10" ht="18.75">
      <c r="A48" s="59"/>
      <c r="B48" s="59"/>
      <c r="C48" s="59"/>
      <c r="D48" s="59"/>
      <c r="E48" s="59"/>
      <c r="F48" s="59"/>
      <c r="G48" s="59"/>
      <c r="H48" s="59"/>
      <c r="I48" s="59"/>
      <c r="J48" s="59"/>
    </row>
    <row r="49" spans="1:10" ht="18.75">
      <c r="A49" s="59"/>
      <c r="B49" s="59"/>
      <c r="C49" s="59"/>
      <c r="D49" s="59"/>
      <c r="E49" s="59"/>
      <c r="F49" s="59"/>
      <c r="G49" s="59"/>
      <c r="H49" s="59"/>
      <c r="I49" s="59"/>
      <c r="J49" s="59"/>
    </row>
    <row r="50" spans="1:10" ht="18.75">
      <c r="A50" s="59"/>
      <c r="B50" s="59"/>
      <c r="C50" s="59"/>
      <c r="D50" s="59"/>
      <c r="E50" s="59"/>
      <c r="F50" s="59"/>
      <c r="G50" s="59"/>
      <c r="H50" s="59"/>
      <c r="I50" s="59"/>
      <c r="J50" s="59"/>
    </row>
    <row r="51" spans="1:10" ht="18.75">
      <c r="A51" s="59"/>
      <c r="B51" s="59"/>
      <c r="C51" s="59"/>
      <c r="D51" s="59"/>
      <c r="E51" s="59"/>
      <c r="F51" s="59"/>
      <c r="G51" s="59"/>
      <c r="H51" s="59"/>
      <c r="I51" s="59"/>
      <c r="J51" s="59"/>
    </row>
    <row r="52" spans="1:10" ht="18.75">
      <c r="A52" s="59"/>
      <c r="B52" s="59"/>
      <c r="C52" s="59"/>
      <c r="D52" s="59"/>
      <c r="E52" s="59"/>
      <c r="F52" s="59"/>
      <c r="G52" s="59"/>
      <c r="H52" s="59"/>
      <c r="I52" s="59"/>
      <c r="J52" s="59"/>
    </row>
    <row r="53" spans="1:10" ht="18.75">
      <c r="A53" s="59"/>
      <c r="B53" s="59"/>
      <c r="C53" s="59"/>
      <c r="D53" s="59"/>
      <c r="E53" s="59"/>
      <c r="F53" s="59"/>
      <c r="G53" s="59"/>
      <c r="H53" s="59"/>
      <c r="I53" s="59"/>
      <c r="J53" s="59"/>
    </row>
    <row r="54" spans="1:10" ht="18.75">
      <c r="A54" s="59"/>
      <c r="B54" s="59"/>
      <c r="C54" s="59"/>
      <c r="D54" s="59"/>
      <c r="E54" s="59"/>
      <c r="F54" s="59"/>
      <c r="G54" s="59"/>
      <c r="H54" s="59"/>
      <c r="I54" s="59"/>
      <c r="J54" s="59"/>
    </row>
    <row r="55" spans="1:10" ht="18.75">
      <c r="A55" s="59"/>
      <c r="B55" s="59"/>
      <c r="C55" s="59"/>
      <c r="D55" s="59"/>
      <c r="E55" s="59"/>
      <c r="F55" s="59"/>
      <c r="G55" s="59"/>
      <c r="H55" s="59"/>
      <c r="I55" s="59"/>
      <c r="J55" s="59"/>
    </row>
    <row r="56" spans="1:10" ht="18.75">
      <c r="A56" s="59"/>
      <c r="B56" s="59"/>
      <c r="C56" s="59"/>
      <c r="D56" s="59"/>
      <c r="E56" s="59"/>
      <c r="F56" s="59"/>
      <c r="G56" s="59"/>
      <c r="H56" s="59"/>
      <c r="I56" s="59"/>
      <c r="J56" s="59"/>
    </row>
    <row r="57" spans="1:10" ht="18.75">
      <c r="A57" s="59"/>
      <c r="B57" s="59"/>
      <c r="C57" s="59"/>
      <c r="D57" s="59"/>
      <c r="E57" s="59"/>
      <c r="F57" s="59"/>
      <c r="G57" s="59"/>
      <c r="H57" s="59"/>
      <c r="I57" s="59"/>
      <c r="J57" s="59"/>
    </row>
    <row r="58" spans="1:10" ht="18.75">
      <c r="A58" s="59"/>
      <c r="B58" s="59"/>
      <c r="C58" s="59"/>
      <c r="D58" s="59"/>
      <c r="E58" s="59"/>
      <c r="F58" s="59"/>
      <c r="G58" s="59"/>
      <c r="H58" s="59"/>
      <c r="I58" s="59"/>
      <c r="J58" s="59"/>
    </row>
    <row r="59" spans="1:10" ht="18.75">
      <c r="A59" s="59"/>
      <c r="B59" s="59"/>
      <c r="C59" s="59"/>
      <c r="D59" s="59"/>
      <c r="E59" s="59"/>
      <c r="F59" s="59"/>
      <c r="G59" s="59"/>
      <c r="H59" s="59"/>
      <c r="I59" s="59"/>
      <c r="J59" s="59"/>
    </row>
    <row r="60" spans="1:10" ht="18.75">
      <c r="A60" s="59"/>
      <c r="B60" s="59"/>
      <c r="C60" s="59"/>
      <c r="D60" s="59"/>
      <c r="E60" s="59"/>
      <c r="F60" s="59"/>
      <c r="G60" s="59"/>
      <c r="H60" s="59"/>
      <c r="I60" s="59"/>
      <c r="J60" s="59"/>
    </row>
    <row r="61" spans="1:10" ht="18.75">
      <c r="A61" s="59"/>
      <c r="B61" s="59"/>
      <c r="C61" s="59"/>
      <c r="D61" s="59"/>
      <c r="E61" s="59"/>
      <c r="F61" s="59"/>
      <c r="G61" s="59"/>
      <c r="H61" s="59"/>
      <c r="I61" s="59"/>
      <c r="J61" s="59"/>
    </row>
    <row r="62" spans="1:10" ht="18.75">
      <c r="A62" s="59"/>
      <c r="B62" s="59"/>
      <c r="C62" s="59"/>
      <c r="D62" s="59"/>
      <c r="E62" s="59"/>
      <c r="F62" s="59"/>
      <c r="G62" s="59"/>
      <c r="H62" s="59"/>
      <c r="I62" s="59"/>
      <c r="J62" s="59"/>
    </row>
    <row r="63" spans="1:10" ht="18.75">
      <c r="A63" s="59"/>
      <c r="B63" s="59"/>
      <c r="C63" s="59"/>
      <c r="D63" s="59"/>
      <c r="E63" s="59"/>
      <c r="F63" s="59"/>
      <c r="G63" s="59"/>
      <c r="H63" s="59"/>
      <c r="I63" s="59"/>
      <c r="J63" s="59"/>
    </row>
    <row r="64" spans="1:10" ht="18.75">
      <c r="A64" s="59"/>
      <c r="B64" s="59"/>
      <c r="C64" s="59"/>
      <c r="D64" s="59"/>
      <c r="E64" s="59"/>
      <c r="F64" s="59"/>
      <c r="G64" s="59"/>
      <c r="H64" s="59"/>
      <c r="I64" s="59"/>
      <c r="J64" s="59"/>
    </row>
    <row r="65" spans="1:10" ht="18.75">
      <c r="A65" s="59"/>
      <c r="B65" s="59"/>
      <c r="C65" s="59"/>
      <c r="D65" s="59"/>
      <c r="E65" s="59"/>
      <c r="F65" s="59"/>
      <c r="G65" s="59"/>
      <c r="H65" s="59"/>
      <c r="I65" s="59"/>
      <c r="J65" s="59"/>
    </row>
    <row r="66" spans="1:10" ht="18.75">
      <c r="A66" s="59"/>
      <c r="B66" s="59"/>
      <c r="C66" s="59"/>
      <c r="D66" s="59"/>
      <c r="E66" s="59"/>
      <c r="F66" s="59"/>
      <c r="G66" s="59"/>
      <c r="H66" s="59"/>
      <c r="I66" s="59"/>
      <c r="J66" s="59"/>
    </row>
    <row r="67" spans="1:10" ht="18.75">
      <c r="A67" s="59"/>
      <c r="B67" s="59"/>
      <c r="C67" s="59"/>
      <c r="D67" s="59"/>
      <c r="E67" s="59"/>
      <c r="F67" s="59"/>
      <c r="G67" s="59"/>
      <c r="H67" s="59"/>
      <c r="I67" s="59"/>
      <c r="J67" s="59"/>
    </row>
    <row r="68" spans="1:10" ht="18.75">
      <c r="A68" s="59"/>
      <c r="B68" s="59"/>
      <c r="C68" s="59"/>
      <c r="D68" s="59"/>
      <c r="E68" s="59"/>
      <c r="F68" s="59"/>
      <c r="G68" s="59"/>
      <c r="H68" s="59"/>
      <c r="I68" s="59"/>
      <c r="J68" s="59"/>
    </row>
  </sheetData>
  <phoneticPr fontId="2"/>
  <pageMargins left="0.70866141732283472" right="0.11811023622047245"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B1:L57"/>
  <sheetViews>
    <sheetView workbookViewId="0">
      <selection activeCell="G2" sqref="G2"/>
    </sheetView>
  </sheetViews>
  <sheetFormatPr defaultRowHeight="13.5"/>
  <cols>
    <col min="1" max="1" width="5.625" style="60" customWidth="1"/>
    <col min="2" max="2" width="15.625" style="60" bestFit="1" customWidth="1"/>
    <col min="3" max="3" width="10.75" style="60" customWidth="1"/>
    <col min="4" max="4" width="10.875" style="60" customWidth="1"/>
    <col min="5" max="5" width="13.125" style="60" customWidth="1"/>
    <col min="6" max="6" width="10.25" style="60" customWidth="1"/>
    <col min="7" max="7" width="11.75" style="60" customWidth="1"/>
    <col min="8" max="8" width="10.125" style="60" customWidth="1"/>
    <col min="9" max="10" width="9" style="60"/>
    <col min="11" max="12" width="9" style="60" hidden="1" customWidth="1"/>
    <col min="13" max="16384" width="9" style="60"/>
  </cols>
  <sheetData>
    <row r="1" spans="2:12" ht="63" customHeight="1">
      <c r="B1" s="263" t="s">
        <v>128</v>
      </c>
      <c r="C1" s="263"/>
      <c r="D1" s="263"/>
      <c r="E1" s="263"/>
      <c r="F1" s="263"/>
      <c r="G1" s="263"/>
      <c r="H1" s="263"/>
    </row>
    <row r="2" spans="2:12" ht="25.5" customHeight="1">
      <c r="B2" s="264" t="s">
        <v>129</v>
      </c>
      <c r="C2" s="264"/>
      <c r="D2" s="61">
        <v>100</v>
      </c>
      <c r="E2" s="62"/>
      <c r="F2" s="62"/>
      <c r="G2" s="62"/>
      <c r="H2" s="62"/>
      <c r="K2" s="60">
        <v>100</v>
      </c>
      <c r="L2" s="60">
        <v>0.104</v>
      </c>
    </row>
    <row r="3" spans="2:12" ht="25.5" customHeight="1">
      <c r="B3" s="264" t="s">
        <v>130</v>
      </c>
      <c r="C3" s="264"/>
      <c r="D3" s="61">
        <f>VLOOKUP(D2,K2:L27,2,0)</f>
        <v>0.104</v>
      </c>
      <c r="H3" s="63"/>
      <c r="K3" s="60">
        <v>150</v>
      </c>
      <c r="L3" s="60">
        <v>0.156</v>
      </c>
    </row>
    <row r="4" spans="2:12" ht="26.25" customHeight="1">
      <c r="B4" s="267"/>
      <c r="C4" s="267"/>
      <c r="D4" s="267"/>
      <c r="E4" s="267"/>
      <c r="F4" s="267"/>
      <c r="G4" s="267"/>
      <c r="H4" s="267"/>
      <c r="K4" s="60">
        <v>200</v>
      </c>
      <c r="L4" s="60">
        <v>0.20799999999999999</v>
      </c>
    </row>
    <row r="5" spans="2:12" ht="22.5" customHeight="1">
      <c r="B5" s="265" t="s">
        <v>161</v>
      </c>
      <c r="C5" s="265"/>
      <c r="D5" s="268" t="s">
        <v>169</v>
      </c>
      <c r="E5" s="268"/>
      <c r="F5" s="268"/>
      <c r="G5" s="268"/>
      <c r="H5" s="268"/>
    </row>
    <row r="6" spans="2:12" ht="41.25" customHeight="1">
      <c r="B6" s="72" t="s">
        <v>170</v>
      </c>
      <c r="C6" s="73" t="s">
        <v>166</v>
      </c>
      <c r="D6" s="74" t="s">
        <v>132</v>
      </c>
      <c r="E6" s="73" t="s">
        <v>165</v>
      </c>
      <c r="F6" s="74" t="s">
        <v>133</v>
      </c>
      <c r="G6" s="73" t="s">
        <v>163</v>
      </c>
      <c r="H6" s="75" t="s">
        <v>164</v>
      </c>
    </row>
    <row r="7" spans="2:12" ht="27.75" customHeight="1">
      <c r="B7" s="64" t="s">
        <v>168</v>
      </c>
      <c r="C7" s="76"/>
      <c r="D7" s="67">
        <v>10</v>
      </c>
      <c r="E7" s="76"/>
      <c r="F7" s="65">
        <f>D7-G7-D3</f>
        <v>9.6960000000000015</v>
      </c>
      <c r="G7" s="65">
        <v>0.2</v>
      </c>
      <c r="H7" s="77"/>
    </row>
    <row r="8" spans="2:12" ht="27.75" customHeight="1">
      <c r="B8" s="78">
        <v>2</v>
      </c>
      <c r="C8" s="67"/>
      <c r="D8" s="67"/>
      <c r="E8" s="67">
        <v>2</v>
      </c>
      <c r="F8" s="65">
        <f t="shared" ref="F8:F13" si="0">IF(B8="","自動計算",F7-C8*E8/100+H7/100)</f>
        <v>9.6960000000000015</v>
      </c>
      <c r="G8" s="65">
        <f t="shared" ref="G8:G13" si="1">IF(B8="","自動計算",D8-F8-$D$3)</f>
        <v>-9.8000000000000007</v>
      </c>
      <c r="H8" s="66">
        <v>1</v>
      </c>
    </row>
    <row r="9" spans="2:12" ht="27.75" customHeight="1">
      <c r="B9" s="64"/>
      <c r="C9" s="67"/>
      <c r="D9" s="67"/>
      <c r="E9" s="67">
        <v>2</v>
      </c>
      <c r="F9" s="65" t="str">
        <f t="shared" si="0"/>
        <v>自動計算</v>
      </c>
      <c r="G9" s="65" t="str">
        <f t="shared" si="1"/>
        <v>自動計算</v>
      </c>
      <c r="H9" s="66">
        <v>1</v>
      </c>
    </row>
    <row r="10" spans="2:12" ht="27.75" customHeight="1">
      <c r="B10" s="64"/>
      <c r="C10" s="67"/>
      <c r="D10" s="67"/>
      <c r="E10" s="67">
        <v>2</v>
      </c>
      <c r="F10" s="65" t="str">
        <f t="shared" si="0"/>
        <v>自動計算</v>
      </c>
      <c r="G10" s="65" t="str">
        <f t="shared" si="1"/>
        <v>自動計算</v>
      </c>
      <c r="H10" s="66">
        <v>1</v>
      </c>
    </row>
    <row r="11" spans="2:12" ht="27.75" customHeight="1">
      <c r="B11" s="64"/>
      <c r="C11" s="67"/>
      <c r="D11" s="67"/>
      <c r="E11" s="67">
        <v>2</v>
      </c>
      <c r="F11" s="65" t="str">
        <f t="shared" si="0"/>
        <v>自動計算</v>
      </c>
      <c r="G11" s="65" t="str">
        <f t="shared" si="1"/>
        <v>自動計算</v>
      </c>
      <c r="H11" s="66">
        <v>1</v>
      </c>
    </row>
    <row r="12" spans="2:12" ht="27.75" customHeight="1">
      <c r="B12" s="64"/>
      <c r="C12" s="67"/>
      <c r="D12" s="67"/>
      <c r="E12" s="67">
        <v>2</v>
      </c>
      <c r="F12" s="65" t="str">
        <f t="shared" si="0"/>
        <v>自動計算</v>
      </c>
      <c r="G12" s="65" t="str">
        <f t="shared" si="1"/>
        <v>自動計算</v>
      </c>
      <c r="H12" s="66">
        <v>1</v>
      </c>
    </row>
    <row r="13" spans="2:12" ht="27.75" customHeight="1">
      <c r="B13" s="64"/>
      <c r="C13" s="67"/>
      <c r="D13" s="67"/>
      <c r="E13" s="67">
        <v>2</v>
      </c>
      <c r="F13" s="65" t="str">
        <f t="shared" si="0"/>
        <v>自動計算</v>
      </c>
      <c r="G13" s="65" t="str">
        <f t="shared" si="1"/>
        <v>自動計算</v>
      </c>
      <c r="H13" s="66">
        <v>1</v>
      </c>
    </row>
    <row r="14" spans="2:12" ht="27.75" customHeight="1">
      <c r="B14" s="64"/>
      <c r="C14" s="67"/>
      <c r="D14" s="67"/>
      <c r="E14" s="67">
        <v>2</v>
      </c>
      <c r="F14" s="65" t="str">
        <f t="shared" ref="F14:F26" si="2">IF(B14="","自動計算",F13-C14*E14/100+H13/100)</f>
        <v>自動計算</v>
      </c>
      <c r="G14" s="65" t="str">
        <f t="shared" ref="G14:G26" si="3">IF(B14="","自動計算",D14-F14-$D$3)</f>
        <v>自動計算</v>
      </c>
      <c r="H14" s="66">
        <v>1</v>
      </c>
    </row>
    <row r="15" spans="2:12" ht="27.75" customHeight="1">
      <c r="B15" s="64"/>
      <c r="C15" s="67"/>
      <c r="D15" s="67"/>
      <c r="E15" s="67">
        <v>2</v>
      </c>
      <c r="F15" s="65" t="str">
        <f t="shared" si="2"/>
        <v>自動計算</v>
      </c>
      <c r="G15" s="65" t="str">
        <f t="shared" si="3"/>
        <v>自動計算</v>
      </c>
      <c r="H15" s="66">
        <v>1</v>
      </c>
    </row>
    <row r="16" spans="2:12" ht="27.75" customHeight="1">
      <c r="B16" s="64"/>
      <c r="C16" s="67"/>
      <c r="D16" s="67"/>
      <c r="E16" s="67">
        <v>2</v>
      </c>
      <c r="F16" s="65" t="str">
        <f t="shared" si="2"/>
        <v>自動計算</v>
      </c>
      <c r="G16" s="65" t="str">
        <f t="shared" si="3"/>
        <v>自動計算</v>
      </c>
      <c r="H16" s="66">
        <v>1</v>
      </c>
    </row>
    <row r="17" spans="2:8" ht="27.75" customHeight="1">
      <c r="B17" s="64"/>
      <c r="C17" s="67"/>
      <c r="D17" s="67"/>
      <c r="E17" s="67">
        <v>2</v>
      </c>
      <c r="F17" s="65" t="str">
        <f t="shared" si="2"/>
        <v>自動計算</v>
      </c>
      <c r="G17" s="65" t="str">
        <f t="shared" si="3"/>
        <v>自動計算</v>
      </c>
      <c r="H17" s="66">
        <v>1</v>
      </c>
    </row>
    <row r="18" spans="2:8" ht="27.75" customHeight="1">
      <c r="B18" s="64"/>
      <c r="C18" s="67"/>
      <c r="D18" s="67"/>
      <c r="E18" s="67">
        <v>2</v>
      </c>
      <c r="F18" s="65" t="str">
        <f t="shared" si="2"/>
        <v>自動計算</v>
      </c>
      <c r="G18" s="65" t="str">
        <f t="shared" si="3"/>
        <v>自動計算</v>
      </c>
      <c r="H18" s="66">
        <v>1</v>
      </c>
    </row>
    <row r="19" spans="2:8" ht="27.75" customHeight="1">
      <c r="B19" s="64"/>
      <c r="C19" s="67"/>
      <c r="D19" s="67"/>
      <c r="E19" s="67">
        <v>2</v>
      </c>
      <c r="F19" s="65" t="str">
        <f t="shared" si="2"/>
        <v>自動計算</v>
      </c>
      <c r="G19" s="65" t="str">
        <f t="shared" si="3"/>
        <v>自動計算</v>
      </c>
      <c r="H19" s="66">
        <v>1</v>
      </c>
    </row>
    <row r="20" spans="2:8" ht="27.75" customHeight="1">
      <c r="B20" s="64"/>
      <c r="C20" s="67"/>
      <c r="D20" s="67"/>
      <c r="E20" s="67">
        <v>2</v>
      </c>
      <c r="F20" s="65" t="str">
        <f t="shared" si="2"/>
        <v>自動計算</v>
      </c>
      <c r="G20" s="65" t="str">
        <f t="shared" si="3"/>
        <v>自動計算</v>
      </c>
      <c r="H20" s="66">
        <v>1</v>
      </c>
    </row>
    <row r="21" spans="2:8" ht="27.75" customHeight="1">
      <c r="B21" s="64"/>
      <c r="C21" s="67"/>
      <c r="D21" s="67"/>
      <c r="E21" s="67">
        <v>2</v>
      </c>
      <c r="F21" s="65" t="str">
        <f t="shared" si="2"/>
        <v>自動計算</v>
      </c>
      <c r="G21" s="65" t="str">
        <f t="shared" si="3"/>
        <v>自動計算</v>
      </c>
      <c r="H21" s="66">
        <v>1</v>
      </c>
    </row>
    <row r="22" spans="2:8" ht="27.75" customHeight="1">
      <c r="B22" s="64"/>
      <c r="C22" s="67"/>
      <c r="D22" s="67"/>
      <c r="E22" s="67">
        <v>2</v>
      </c>
      <c r="F22" s="65" t="str">
        <f t="shared" si="2"/>
        <v>自動計算</v>
      </c>
      <c r="G22" s="65" t="str">
        <f t="shared" si="3"/>
        <v>自動計算</v>
      </c>
      <c r="H22" s="66">
        <v>1</v>
      </c>
    </row>
    <row r="23" spans="2:8" ht="27.75" customHeight="1">
      <c r="B23" s="64"/>
      <c r="C23" s="67"/>
      <c r="D23" s="67"/>
      <c r="E23" s="67">
        <v>2</v>
      </c>
      <c r="F23" s="65" t="str">
        <f t="shared" si="2"/>
        <v>自動計算</v>
      </c>
      <c r="G23" s="65" t="str">
        <f t="shared" si="3"/>
        <v>自動計算</v>
      </c>
      <c r="H23" s="66">
        <v>1</v>
      </c>
    </row>
    <row r="24" spans="2:8" ht="27.75" customHeight="1">
      <c r="B24" s="64"/>
      <c r="C24" s="67"/>
      <c r="D24" s="67"/>
      <c r="E24" s="67">
        <v>2</v>
      </c>
      <c r="F24" s="65" t="str">
        <f t="shared" si="2"/>
        <v>自動計算</v>
      </c>
      <c r="G24" s="65" t="str">
        <f t="shared" si="3"/>
        <v>自動計算</v>
      </c>
      <c r="H24" s="66">
        <v>1</v>
      </c>
    </row>
    <row r="25" spans="2:8" ht="27.75" customHeight="1">
      <c r="B25" s="64"/>
      <c r="C25" s="67"/>
      <c r="D25" s="67"/>
      <c r="E25" s="67">
        <v>2</v>
      </c>
      <c r="F25" s="65" t="str">
        <f t="shared" si="2"/>
        <v>自動計算</v>
      </c>
      <c r="G25" s="65" t="str">
        <f t="shared" si="3"/>
        <v>自動計算</v>
      </c>
      <c r="H25" s="66">
        <v>1</v>
      </c>
    </row>
    <row r="26" spans="2:8" ht="27.75" customHeight="1">
      <c r="B26" s="64"/>
      <c r="C26" s="67"/>
      <c r="D26" s="67"/>
      <c r="E26" s="67">
        <v>2</v>
      </c>
      <c r="F26" s="65" t="str">
        <f t="shared" si="2"/>
        <v>自動計算</v>
      </c>
      <c r="G26" s="65" t="str">
        <f t="shared" si="3"/>
        <v>自動計算</v>
      </c>
      <c r="H26" s="66">
        <v>1</v>
      </c>
    </row>
    <row r="27" spans="2:8" ht="19.5">
      <c r="B27" s="70"/>
      <c r="C27" s="32"/>
      <c r="D27" s="32"/>
      <c r="E27" s="32"/>
      <c r="F27" s="71"/>
      <c r="G27" s="71"/>
      <c r="H27" s="70"/>
    </row>
    <row r="28" spans="2:8" ht="22.5" hidden="1" customHeight="1">
      <c r="B28" s="265" t="s">
        <v>160</v>
      </c>
      <c r="C28" s="265"/>
      <c r="D28" s="266" t="s">
        <v>167</v>
      </c>
      <c r="E28" s="266"/>
      <c r="F28" s="266"/>
      <c r="G28" s="266"/>
      <c r="H28" s="266"/>
    </row>
    <row r="29" spans="2:8" ht="41.25" hidden="1" customHeight="1">
      <c r="B29" s="72" t="s">
        <v>131</v>
      </c>
      <c r="C29" s="73" t="s">
        <v>162</v>
      </c>
      <c r="D29" s="74" t="s">
        <v>132</v>
      </c>
      <c r="E29" s="73" t="s">
        <v>135</v>
      </c>
      <c r="F29" s="74" t="s">
        <v>133</v>
      </c>
      <c r="G29" s="73" t="s">
        <v>163</v>
      </c>
      <c r="H29" s="75" t="s">
        <v>134</v>
      </c>
    </row>
    <row r="30" spans="2:8" ht="22.5" hidden="1" customHeight="1">
      <c r="B30" s="64">
        <v>0</v>
      </c>
      <c r="C30" s="67"/>
      <c r="D30" s="67">
        <v>3.08</v>
      </c>
      <c r="E30" s="67"/>
      <c r="F30" s="65">
        <v>1.8</v>
      </c>
      <c r="G30" s="65">
        <f t="shared" ref="G30:G55" si="4">IF(B30="","　",D30-F30-$D$3)</f>
        <v>1.1759999999999999</v>
      </c>
      <c r="H30" s="66"/>
    </row>
    <row r="31" spans="2:8" ht="22.5" hidden="1" customHeight="1">
      <c r="B31" s="64">
        <v>1</v>
      </c>
      <c r="C31" s="67">
        <v>10</v>
      </c>
      <c r="D31" s="67">
        <v>3.09</v>
      </c>
      <c r="E31" s="67">
        <v>2</v>
      </c>
      <c r="F31" s="65">
        <f>IF(B31="","　",F30+C31*E31/100+H30/100)</f>
        <v>2</v>
      </c>
      <c r="G31" s="65">
        <f t="shared" si="4"/>
        <v>0.98599999999999988</v>
      </c>
      <c r="H31" s="66">
        <v>1</v>
      </c>
    </row>
    <row r="32" spans="2:8" ht="22.5" hidden="1" customHeight="1">
      <c r="B32" s="64">
        <v>2</v>
      </c>
      <c r="C32" s="67">
        <v>5</v>
      </c>
      <c r="D32" s="67">
        <v>3.1</v>
      </c>
      <c r="E32" s="67">
        <f>IF(B32="","　",E31)</f>
        <v>2</v>
      </c>
      <c r="F32" s="65">
        <f t="shared" ref="F32:F55" si="5">IF(B32="","　",F31+C32*E32/100+H31/100)</f>
        <v>2.11</v>
      </c>
      <c r="G32" s="65">
        <f t="shared" si="4"/>
        <v>0.88600000000000023</v>
      </c>
      <c r="H32" s="66">
        <v>1</v>
      </c>
    </row>
    <row r="33" spans="2:8" ht="22.5" hidden="1" customHeight="1">
      <c r="B33" s="64">
        <v>3</v>
      </c>
      <c r="C33" s="67">
        <v>5</v>
      </c>
      <c r="D33" s="67">
        <v>3.14</v>
      </c>
      <c r="E33" s="67">
        <f t="shared" ref="E33:E55" si="6">IF(B33="","　",E32)</f>
        <v>2</v>
      </c>
      <c r="F33" s="65">
        <f t="shared" si="5"/>
        <v>2.2199999999999998</v>
      </c>
      <c r="G33" s="65">
        <f t="shared" si="4"/>
        <v>0.81600000000000039</v>
      </c>
      <c r="H33" s="66">
        <v>1</v>
      </c>
    </row>
    <row r="34" spans="2:8" ht="22.5" hidden="1" customHeight="1">
      <c r="B34" s="64">
        <v>4</v>
      </c>
      <c r="C34" s="67">
        <v>5</v>
      </c>
      <c r="D34" s="67">
        <v>3.17</v>
      </c>
      <c r="E34" s="67">
        <f t="shared" si="6"/>
        <v>2</v>
      </c>
      <c r="F34" s="65">
        <f t="shared" si="5"/>
        <v>2.3299999999999996</v>
      </c>
      <c r="G34" s="65">
        <f t="shared" si="4"/>
        <v>0.73600000000000032</v>
      </c>
      <c r="H34" s="66">
        <v>1</v>
      </c>
    </row>
    <row r="35" spans="2:8" ht="22.5" hidden="1" customHeight="1">
      <c r="B35" s="64">
        <v>5</v>
      </c>
      <c r="C35" s="67">
        <v>5</v>
      </c>
      <c r="D35" s="67">
        <v>3.17</v>
      </c>
      <c r="E35" s="67">
        <f t="shared" si="6"/>
        <v>2</v>
      </c>
      <c r="F35" s="65">
        <f t="shared" si="5"/>
        <v>2.4399999999999995</v>
      </c>
      <c r="G35" s="65">
        <f t="shared" si="4"/>
        <v>0.62600000000000044</v>
      </c>
      <c r="H35" s="66">
        <v>1</v>
      </c>
    </row>
    <row r="36" spans="2:8" ht="22.5" hidden="1" customHeight="1">
      <c r="B36" s="64">
        <v>6</v>
      </c>
      <c r="C36" s="67">
        <v>5</v>
      </c>
      <c r="D36" s="67">
        <v>3.17</v>
      </c>
      <c r="E36" s="67">
        <f t="shared" si="6"/>
        <v>2</v>
      </c>
      <c r="F36" s="65">
        <f t="shared" si="5"/>
        <v>2.5499999999999994</v>
      </c>
      <c r="G36" s="65">
        <f t="shared" si="4"/>
        <v>0.51600000000000057</v>
      </c>
      <c r="H36" s="66">
        <v>1</v>
      </c>
    </row>
    <row r="37" spans="2:8" ht="22.5" hidden="1" customHeight="1">
      <c r="B37" s="64">
        <v>7</v>
      </c>
      <c r="C37" s="67">
        <v>5</v>
      </c>
      <c r="D37" s="67">
        <v>3.17</v>
      </c>
      <c r="E37" s="67">
        <f t="shared" si="6"/>
        <v>2</v>
      </c>
      <c r="F37" s="65">
        <f t="shared" si="5"/>
        <v>2.6599999999999993</v>
      </c>
      <c r="G37" s="65">
        <f t="shared" si="4"/>
        <v>0.40600000000000069</v>
      </c>
      <c r="H37" s="66">
        <v>1</v>
      </c>
    </row>
    <row r="38" spans="2:8" ht="22.5" hidden="1" customHeight="1">
      <c r="B38" s="64">
        <v>8</v>
      </c>
      <c r="C38" s="67">
        <v>5</v>
      </c>
      <c r="D38" s="67">
        <v>3.17</v>
      </c>
      <c r="E38" s="67">
        <f t="shared" si="6"/>
        <v>2</v>
      </c>
      <c r="F38" s="65">
        <f t="shared" si="5"/>
        <v>2.7699999999999991</v>
      </c>
      <c r="G38" s="65">
        <f t="shared" si="4"/>
        <v>0.29600000000000082</v>
      </c>
      <c r="H38" s="66">
        <v>1</v>
      </c>
    </row>
    <row r="39" spans="2:8" ht="22.5" hidden="1" customHeight="1">
      <c r="B39" s="64">
        <v>9</v>
      </c>
      <c r="C39" s="67">
        <v>5</v>
      </c>
      <c r="D39" s="67">
        <v>3.17</v>
      </c>
      <c r="E39" s="67">
        <f t="shared" si="6"/>
        <v>2</v>
      </c>
      <c r="F39" s="65">
        <f t="shared" si="5"/>
        <v>2.879999999999999</v>
      </c>
      <c r="G39" s="65">
        <f t="shared" si="4"/>
        <v>0.18600000000000094</v>
      </c>
      <c r="H39" s="66">
        <v>1</v>
      </c>
    </row>
    <row r="40" spans="2:8" ht="22.5" hidden="1" customHeight="1">
      <c r="B40" s="64">
        <v>10</v>
      </c>
      <c r="C40" s="67">
        <v>5</v>
      </c>
      <c r="D40" s="67">
        <v>3.17</v>
      </c>
      <c r="E40" s="67">
        <f t="shared" si="6"/>
        <v>2</v>
      </c>
      <c r="F40" s="65">
        <f t="shared" si="5"/>
        <v>2.9899999999999989</v>
      </c>
      <c r="G40" s="65">
        <f t="shared" si="4"/>
        <v>7.6000000000001053E-2</v>
      </c>
      <c r="H40" s="66">
        <v>1</v>
      </c>
    </row>
    <row r="41" spans="2:8" ht="22.5" hidden="1" customHeight="1">
      <c r="B41" s="64"/>
      <c r="C41" s="67"/>
      <c r="D41" s="67"/>
      <c r="E41" s="67" t="str">
        <f t="shared" si="6"/>
        <v>　</v>
      </c>
      <c r="F41" s="65" t="str">
        <f t="shared" si="5"/>
        <v>　</v>
      </c>
      <c r="G41" s="65" t="str">
        <f t="shared" si="4"/>
        <v>　</v>
      </c>
      <c r="H41" s="66"/>
    </row>
    <row r="42" spans="2:8" ht="22.5" hidden="1" customHeight="1">
      <c r="B42" s="64"/>
      <c r="C42" s="67"/>
      <c r="D42" s="67"/>
      <c r="E42" s="67" t="str">
        <f t="shared" si="6"/>
        <v>　</v>
      </c>
      <c r="F42" s="65" t="str">
        <f t="shared" si="5"/>
        <v>　</v>
      </c>
      <c r="G42" s="65" t="str">
        <f t="shared" si="4"/>
        <v>　</v>
      </c>
      <c r="H42" s="66"/>
    </row>
    <row r="43" spans="2:8" ht="22.5" hidden="1" customHeight="1">
      <c r="B43" s="64"/>
      <c r="C43" s="67"/>
      <c r="D43" s="67"/>
      <c r="E43" s="67" t="str">
        <f t="shared" si="6"/>
        <v>　</v>
      </c>
      <c r="F43" s="65" t="str">
        <f t="shared" si="5"/>
        <v>　</v>
      </c>
      <c r="G43" s="65" t="str">
        <f t="shared" si="4"/>
        <v>　</v>
      </c>
      <c r="H43" s="66"/>
    </row>
    <row r="44" spans="2:8" ht="22.5" hidden="1" customHeight="1">
      <c r="B44" s="64"/>
      <c r="C44" s="67"/>
      <c r="D44" s="67"/>
      <c r="E44" s="67" t="str">
        <f t="shared" si="6"/>
        <v>　</v>
      </c>
      <c r="F44" s="65" t="str">
        <f t="shared" si="5"/>
        <v>　</v>
      </c>
      <c r="G44" s="65" t="str">
        <f t="shared" ref="G44:G50" si="7">IF(B44="","　",D44-F44-$D$3)</f>
        <v>　</v>
      </c>
      <c r="H44" s="66"/>
    </row>
    <row r="45" spans="2:8" ht="19.5" hidden="1">
      <c r="B45" s="64"/>
      <c r="C45" s="67"/>
      <c r="D45" s="67"/>
      <c r="E45" s="67" t="str">
        <f t="shared" si="6"/>
        <v>　</v>
      </c>
      <c r="F45" s="65" t="str">
        <f t="shared" si="5"/>
        <v>　</v>
      </c>
      <c r="G45" s="65" t="str">
        <f t="shared" si="7"/>
        <v>　</v>
      </c>
      <c r="H45" s="66"/>
    </row>
    <row r="46" spans="2:8" ht="19.5" hidden="1">
      <c r="B46" s="64"/>
      <c r="C46" s="67"/>
      <c r="D46" s="67"/>
      <c r="E46" s="67" t="str">
        <f t="shared" si="6"/>
        <v>　</v>
      </c>
      <c r="F46" s="65" t="str">
        <f t="shared" si="5"/>
        <v>　</v>
      </c>
      <c r="G46" s="65" t="str">
        <f t="shared" si="7"/>
        <v>　</v>
      </c>
      <c r="H46" s="66"/>
    </row>
    <row r="47" spans="2:8" ht="19.5" hidden="1">
      <c r="B47" s="64"/>
      <c r="C47" s="67"/>
      <c r="D47" s="67"/>
      <c r="E47" s="67" t="str">
        <f t="shared" si="6"/>
        <v>　</v>
      </c>
      <c r="F47" s="65" t="str">
        <f t="shared" si="5"/>
        <v>　</v>
      </c>
      <c r="G47" s="65" t="str">
        <f t="shared" si="7"/>
        <v>　</v>
      </c>
      <c r="H47" s="66"/>
    </row>
    <row r="48" spans="2:8" ht="19.5" hidden="1">
      <c r="B48" s="64"/>
      <c r="C48" s="67"/>
      <c r="D48" s="67"/>
      <c r="E48" s="67" t="str">
        <f t="shared" si="6"/>
        <v>　</v>
      </c>
      <c r="F48" s="65" t="str">
        <f t="shared" si="5"/>
        <v>　</v>
      </c>
      <c r="G48" s="65" t="str">
        <f t="shared" si="7"/>
        <v>　</v>
      </c>
      <c r="H48" s="66"/>
    </row>
    <row r="49" spans="2:8" ht="19.5" hidden="1">
      <c r="B49" s="64"/>
      <c r="C49" s="67"/>
      <c r="D49" s="67"/>
      <c r="E49" s="67" t="str">
        <f t="shared" si="6"/>
        <v>　</v>
      </c>
      <c r="F49" s="65" t="str">
        <f t="shared" si="5"/>
        <v>　</v>
      </c>
      <c r="G49" s="65" t="str">
        <f t="shared" si="7"/>
        <v>　</v>
      </c>
      <c r="H49" s="66"/>
    </row>
    <row r="50" spans="2:8" ht="19.5" hidden="1">
      <c r="B50" s="64"/>
      <c r="C50" s="67"/>
      <c r="D50" s="67"/>
      <c r="E50" s="67" t="str">
        <f t="shared" si="6"/>
        <v>　</v>
      </c>
      <c r="F50" s="65" t="str">
        <f t="shared" si="5"/>
        <v>　</v>
      </c>
      <c r="G50" s="65" t="str">
        <f t="shared" si="7"/>
        <v>　</v>
      </c>
      <c r="H50" s="66"/>
    </row>
    <row r="51" spans="2:8" ht="19.5" hidden="1">
      <c r="B51" s="64"/>
      <c r="C51" s="67"/>
      <c r="D51" s="67"/>
      <c r="E51" s="67" t="str">
        <f t="shared" si="6"/>
        <v>　</v>
      </c>
      <c r="F51" s="65" t="str">
        <f t="shared" si="5"/>
        <v>　</v>
      </c>
      <c r="G51" s="65" t="str">
        <f t="shared" si="4"/>
        <v>　</v>
      </c>
      <c r="H51" s="66"/>
    </row>
    <row r="52" spans="2:8" ht="19.5" hidden="1">
      <c r="B52" s="64"/>
      <c r="C52" s="67"/>
      <c r="D52" s="67"/>
      <c r="E52" s="67" t="str">
        <f t="shared" si="6"/>
        <v>　</v>
      </c>
      <c r="F52" s="65" t="str">
        <f t="shared" si="5"/>
        <v>　</v>
      </c>
      <c r="G52" s="65" t="str">
        <f t="shared" si="4"/>
        <v>　</v>
      </c>
      <c r="H52" s="66"/>
    </row>
    <row r="53" spans="2:8" ht="19.5" hidden="1">
      <c r="B53" s="64"/>
      <c r="C53" s="67"/>
      <c r="D53" s="67"/>
      <c r="E53" s="67" t="str">
        <f t="shared" si="6"/>
        <v>　</v>
      </c>
      <c r="F53" s="65" t="str">
        <f t="shared" si="5"/>
        <v>　</v>
      </c>
      <c r="G53" s="65" t="str">
        <f t="shared" si="4"/>
        <v>　</v>
      </c>
      <c r="H53" s="66"/>
    </row>
    <row r="54" spans="2:8" ht="19.5" hidden="1">
      <c r="B54" s="64"/>
      <c r="C54" s="67"/>
      <c r="D54" s="67"/>
      <c r="E54" s="67" t="str">
        <f t="shared" si="6"/>
        <v>　</v>
      </c>
      <c r="F54" s="65" t="str">
        <f t="shared" si="5"/>
        <v>　</v>
      </c>
      <c r="G54" s="65" t="str">
        <f t="shared" si="4"/>
        <v>　</v>
      </c>
      <c r="H54" s="66"/>
    </row>
    <row r="55" spans="2:8" ht="19.5" hidden="1">
      <c r="B55" s="64"/>
      <c r="C55" s="67"/>
      <c r="D55" s="67"/>
      <c r="E55" s="67" t="str">
        <f t="shared" si="6"/>
        <v>　</v>
      </c>
      <c r="F55" s="65" t="str">
        <f t="shared" si="5"/>
        <v>　</v>
      </c>
      <c r="G55" s="65" t="str">
        <f t="shared" si="4"/>
        <v>　</v>
      </c>
      <c r="H55" s="66"/>
    </row>
    <row r="56" spans="2:8" hidden="1"/>
    <row r="57" spans="2:8" hidden="1"/>
  </sheetData>
  <mergeCells count="8">
    <mergeCell ref="B1:H1"/>
    <mergeCell ref="B2:C2"/>
    <mergeCell ref="B3:C3"/>
    <mergeCell ref="B28:C28"/>
    <mergeCell ref="D28:H28"/>
    <mergeCell ref="B5:C5"/>
    <mergeCell ref="B4:H4"/>
    <mergeCell ref="D5:H5"/>
  </mergeCells>
  <phoneticPr fontId="2"/>
  <conditionalFormatting sqref="G30:G55 G7:G27">
    <cfRule type="cellIs" dxfId="69" priority="16" operator="lessThanOrEqual">
      <formula>0.2</formula>
    </cfRule>
  </conditionalFormatting>
  <conditionalFormatting sqref="G30:G55 G7:G27">
    <cfRule type="cellIs" dxfId="68" priority="15" stopIfTrue="1" operator="lessThan">
      <formula>0.2</formula>
    </cfRule>
  </conditionalFormatting>
  <conditionalFormatting sqref="E30">
    <cfRule type="cellIs" dxfId="67" priority="9" stopIfTrue="1" operator="lessThanOrEqual">
      <formula>1.999</formula>
    </cfRule>
    <cfRule type="cellIs" dxfId="66" priority="10" stopIfTrue="1" operator="lessThan">
      <formula>2.001</formula>
    </cfRule>
    <cfRule type="cellIs" priority="11" stopIfTrue="1" operator="lessThan">
      <formula>2.001</formula>
    </cfRule>
    <cfRule type="cellIs" dxfId="65" priority="12" stopIfTrue="1" operator="lessThanOrEqual">
      <formula>2</formula>
    </cfRule>
    <cfRule type="cellIs" dxfId="64" priority="13" stopIfTrue="1" operator="lessThan">
      <formula>2</formula>
    </cfRule>
    <cfRule type="cellIs" dxfId="63" priority="14" stopIfTrue="1" operator="lessThanOrEqual">
      <formula>2</formula>
    </cfRule>
  </conditionalFormatting>
  <conditionalFormatting sqref="E7">
    <cfRule type="cellIs" dxfId="62" priority="1" stopIfTrue="1" operator="lessThanOrEqual">
      <formula>1.999</formula>
    </cfRule>
    <cfRule type="cellIs" dxfId="61" priority="2" stopIfTrue="1" operator="lessThan">
      <formula>2.001</formula>
    </cfRule>
    <cfRule type="cellIs" priority="3" stopIfTrue="1" operator="lessThan">
      <formula>2.001</formula>
    </cfRule>
    <cfRule type="cellIs" dxfId="60" priority="4" stopIfTrue="1" operator="lessThanOrEqual">
      <formula>2</formula>
    </cfRule>
    <cfRule type="cellIs" dxfId="59" priority="5" stopIfTrue="1" operator="lessThan">
      <formula>2</formula>
    </cfRule>
    <cfRule type="cellIs" dxfId="58" priority="6" stopIfTrue="1" operator="lessThanOrEqual">
      <formula>2</formula>
    </cfRule>
  </conditionalFormatting>
  <dataValidations count="1">
    <dataValidation type="list" allowBlank="1" showInputMessage="1" showErrorMessage="1" sqref="D2">
      <formula1>$K$2:$K$4</formula1>
    </dataValidation>
  </dataValidations>
  <pageMargins left="0.7" right="0.7" top="0.75" bottom="0.75" header="0.3" footer="0.3"/>
  <pageSetup paperSize="9" orientation="portrait" r:id="rId1"/>
  <legacy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B0F0"/>
  </sheetPr>
  <dimension ref="B1:L57"/>
  <sheetViews>
    <sheetView workbookViewId="0">
      <selection activeCell="E16" sqref="E16"/>
    </sheetView>
  </sheetViews>
  <sheetFormatPr defaultRowHeight="13.5"/>
  <cols>
    <col min="1" max="1" width="5.625" style="60" customWidth="1"/>
    <col min="2" max="2" width="15.625" style="60" bestFit="1" customWidth="1"/>
    <col min="3" max="3" width="10.75" style="60" customWidth="1"/>
    <col min="4" max="4" width="10.875" style="60" customWidth="1"/>
    <col min="5" max="5" width="13.125" style="60" customWidth="1"/>
    <col min="6" max="6" width="10.25" style="60" customWidth="1"/>
    <col min="7" max="7" width="11.75" style="60" customWidth="1"/>
    <col min="8" max="8" width="10.125" style="60" customWidth="1"/>
    <col min="9" max="10" width="9" style="60"/>
    <col min="11" max="12" width="9" style="60" hidden="1" customWidth="1"/>
    <col min="13" max="16384" width="9" style="60"/>
  </cols>
  <sheetData>
    <row r="1" spans="2:12" ht="63" customHeight="1">
      <c r="B1" s="263" t="s">
        <v>128</v>
      </c>
      <c r="C1" s="263"/>
      <c r="D1" s="263"/>
      <c r="E1" s="263"/>
      <c r="F1" s="263"/>
      <c r="G1" s="263"/>
      <c r="H1" s="263"/>
    </row>
    <row r="2" spans="2:12" ht="25.5" customHeight="1">
      <c r="B2" s="264" t="s">
        <v>129</v>
      </c>
      <c r="C2" s="264"/>
      <c r="D2" s="80">
        <v>100</v>
      </c>
      <c r="E2" s="79"/>
      <c r="F2" s="79"/>
      <c r="G2" s="79"/>
      <c r="H2" s="79"/>
      <c r="K2" s="60">
        <v>100</v>
      </c>
      <c r="L2" s="60">
        <v>0.104</v>
      </c>
    </row>
    <row r="3" spans="2:12" ht="25.5" customHeight="1">
      <c r="B3" s="264" t="s">
        <v>130</v>
      </c>
      <c r="C3" s="264"/>
      <c r="D3" s="80">
        <f>VLOOKUP(D2,K2:L27,2,0)</f>
        <v>0.104</v>
      </c>
      <c r="H3" s="63"/>
      <c r="K3" s="60">
        <v>150</v>
      </c>
      <c r="L3" s="60">
        <v>0.156</v>
      </c>
    </row>
    <row r="4" spans="2:12" ht="26.25" customHeight="1">
      <c r="B4" s="267"/>
      <c r="C4" s="267"/>
      <c r="D4" s="267"/>
      <c r="E4" s="267"/>
      <c r="F4" s="267"/>
      <c r="G4" s="267"/>
      <c r="H4" s="267"/>
      <c r="K4" s="60">
        <v>200</v>
      </c>
      <c r="L4" s="60">
        <v>0.20799999999999999</v>
      </c>
    </row>
    <row r="5" spans="2:12" ht="22.5" customHeight="1">
      <c r="B5" s="265" t="s">
        <v>161</v>
      </c>
      <c r="C5" s="265"/>
      <c r="D5" s="268" t="s">
        <v>169</v>
      </c>
      <c r="E5" s="268"/>
      <c r="F5" s="268"/>
      <c r="G5" s="268"/>
      <c r="H5" s="268"/>
    </row>
    <row r="6" spans="2:12" ht="41.25" customHeight="1">
      <c r="B6" s="72" t="s">
        <v>170</v>
      </c>
      <c r="C6" s="73" t="s">
        <v>166</v>
      </c>
      <c r="D6" s="74" t="s">
        <v>132</v>
      </c>
      <c r="E6" s="73" t="s">
        <v>165</v>
      </c>
      <c r="F6" s="74" t="s">
        <v>133</v>
      </c>
      <c r="G6" s="73" t="s">
        <v>163</v>
      </c>
      <c r="H6" s="75" t="s">
        <v>164</v>
      </c>
    </row>
    <row r="7" spans="2:12" ht="27.75" customHeight="1">
      <c r="B7" s="64" t="s">
        <v>168</v>
      </c>
      <c r="C7" s="76"/>
      <c r="D7" s="67">
        <v>10.1</v>
      </c>
      <c r="E7" s="76"/>
      <c r="F7" s="65">
        <f>D7-G7-D3</f>
        <v>9.7960000000000012</v>
      </c>
      <c r="G7" s="65">
        <v>0.2</v>
      </c>
      <c r="H7" s="77"/>
    </row>
    <row r="8" spans="2:12" ht="27.75" customHeight="1">
      <c r="B8" s="78">
        <v>2</v>
      </c>
      <c r="C8" s="67">
        <v>5</v>
      </c>
      <c r="D8" s="67">
        <v>10.1</v>
      </c>
      <c r="E8" s="67">
        <v>2</v>
      </c>
      <c r="F8" s="65">
        <f t="shared" ref="F8:F26" si="0">IF(B8="","自動計算",F7-C8*E8/100+H7/100)</f>
        <v>9.6960000000000015</v>
      </c>
      <c r="G8" s="65">
        <f t="shared" ref="G8:G26" si="1">IF(B8="","自動計算",D8-F8-$D$3)</f>
        <v>0.29999999999999816</v>
      </c>
      <c r="H8" s="66">
        <v>1</v>
      </c>
    </row>
    <row r="9" spans="2:12" ht="27.75" customHeight="1">
      <c r="B9" s="78">
        <v>3</v>
      </c>
      <c r="C9" s="67">
        <v>5</v>
      </c>
      <c r="D9" s="67">
        <v>10.1</v>
      </c>
      <c r="E9" s="67">
        <v>2</v>
      </c>
      <c r="F9" s="65">
        <f t="shared" si="0"/>
        <v>9.6060000000000016</v>
      </c>
      <c r="G9" s="65">
        <f t="shared" si="1"/>
        <v>0.38999999999999801</v>
      </c>
      <c r="H9" s="66">
        <v>1</v>
      </c>
    </row>
    <row r="10" spans="2:12" ht="27.75" customHeight="1">
      <c r="B10" s="78">
        <v>4</v>
      </c>
      <c r="C10" s="67">
        <v>5</v>
      </c>
      <c r="D10" s="67">
        <v>10.1</v>
      </c>
      <c r="E10" s="67">
        <v>2</v>
      </c>
      <c r="F10" s="65">
        <f t="shared" si="0"/>
        <v>9.5160000000000018</v>
      </c>
      <c r="G10" s="65">
        <f t="shared" si="1"/>
        <v>0.47999999999999787</v>
      </c>
      <c r="H10" s="66">
        <v>1</v>
      </c>
    </row>
    <row r="11" spans="2:12" ht="27.75" customHeight="1">
      <c r="B11" s="78">
        <v>5</v>
      </c>
      <c r="C11" s="67">
        <v>5</v>
      </c>
      <c r="D11" s="67">
        <v>10.1</v>
      </c>
      <c r="E11" s="67">
        <v>2</v>
      </c>
      <c r="F11" s="65">
        <f t="shared" si="0"/>
        <v>9.4260000000000019</v>
      </c>
      <c r="G11" s="65">
        <f t="shared" si="1"/>
        <v>0.56999999999999773</v>
      </c>
      <c r="H11" s="66">
        <v>1</v>
      </c>
    </row>
    <row r="12" spans="2:12" ht="27.75" customHeight="1">
      <c r="B12" s="78">
        <v>6</v>
      </c>
      <c r="C12" s="67">
        <v>5</v>
      </c>
      <c r="D12" s="67">
        <v>10.050000000000001</v>
      </c>
      <c r="E12" s="67">
        <v>2</v>
      </c>
      <c r="F12" s="65">
        <f t="shared" si="0"/>
        <v>9.3360000000000021</v>
      </c>
      <c r="G12" s="65">
        <f t="shared" si="1"/>
        <v>0.60999999999999865</v>
      </c>
      <c r="H12" s="66">
        <v>1</v>
      </c>
    </row>
    <row r="13" spans="2:12" ht="27.75" customHeight="1">
      <c r="B13" s="78">
        <v>7</v>
      </c>
      <c r="C13" s="67">
        <v>5</v>
      </c>
      <c r="D13" s="67">
        <v>10.050000000000001</v>
      </c>
      <c r="E13" s="67">
        <v>2</v>
      </c>
      <c r="F13" s="65">
        <f t="shared" si="0"/>
        <v>9.2460000000000022</v>
      </c>
      <c r="G13" s="65">
        <f t="shared" si="1"/>
        <v>0.69999999999999851</v>
      </c>
      <c r="H13" s="66">
        <v>1</v>
      </c>
    </row>
    <row r="14" spans="2:12" ht="27.75" customHeight="1">
      <c r="B14" s="78">
        <v>8</v>
      </c>
      <c r="C14" s="67">
        <v>5</v>
      </c>
      <c r="D14" s="67">
        <v>10.050000000000001</v>
      </c>
      <c r="E14" s="67">
        <v>2</v>
      </c>
      <c r="F14" s="65">
        <f t="shared" si="0"/>
        <v>9.1560000000000024</v>
      </c>
      <c r="G14" s="65">
        <f t="shared" si="1"/>
        <v>0.78999999999999837</v>
      </c>
      <c r="H14" s="66">
        <v>1</v>
      </c>
    </row>
    <row r="15" spans="2:12" ht="27.75" customHeight="1">
      <c r="B15" s="78">
        <v>9</v>
      </c>
      <c r="C15" s="67">
        <v>5</v>
      </c>
      <c r="D15" s="67">
        <v>10</v>
      </c>
      <c r="E15" s="67">
        <v>2</v>
      </c>
      <c r="F15" s="65">
        <f t="shared" si="0"/>
        <v>9.0660000000000025</v>
      </c>
      <c r="G15" s="65">
        <f t="shared" si="1"/>
        <v>0.82999999999999752</v>
      </c>
      <c r="H15" s="66">
        <v>1</v>
      </c>
    </row>
    <row r="16" spans="2:12" ht="27.75" customHeight="1">
      <c r="B16" s="78">
        <v>10</v>
      </c>
      <c r="C16" s="67">
        <v>5</v>
      </c>
      <c r="D16" s="67">
        <v>10</v>
      </c>
      <c r="E16" s="67">
        <v>2</v>
      </c>
      <c r="F16" s="65">
        <f t="shared" si="0"/>
        <v>8.9760000000000026</v>
      </c>
      <c r="G16" s="65">
        <f t="shared" si="1"/>
        <v>0.91999999999999738</v>
      </c>
      <c r="H16" s="66">
        <v>1</v>
      </c>
    </row>
    <row r="17" spans="2:8" ht="27.75" customHeight="1">
      <c r="B17" s="64"/>
      <c r="C17" s="67"/>
      <c r="D17" s="67"/>
      <c r="E17" s="67">
        <v>2</v>
      </c>
      <c r="F17" s="65" t="str">
        <f t="shared" si="0"/>
        <v>自動計算</v>
      </c>
      <c r="G17" s="65" t="str">
        <f t="shared" si="1"/>
        <v>自動計算</v>
      </c>
      <c r="H17" s="66">
        <v>1</v>
      </c>
    </row>
    <row r="18" spans="2:8" ht="27.75" customHeight="1">
      <c r="B18" s="64"/>
      <c r="C18" s="67"/>
      <c r="D18" s="67"/>
      <c r="E18" s="67">
        <v>2</v>
      </c>
      <c r="F18" s="65" t="str">
        <f t="shared" si="0"/>
        <v>自動計算</v>
      </c>
      <c r="G18" s="65" t="str">
        <f t="shared" si="1"/>
        <v>自動計算</v>
      </c>
      <c r="H18" s="66">
        <v>1</v>
      </c>
    </row>
    <row r="19" spans="2:8" ht="27.75" customHeight="1">
      <c r="B19" s="64"/>
      <c r="C19" s="67"/>
      <c r="D19" s="67"/>
      <c r="E19" s="67">
        <v>2</v>
      </c>
      <c r="F19" s="65" t="str">
        <f t="shared" si="0"/>
        <v>自動計算</v>
      </c>
      <c r="G19" s="65" t="str">
        <f t="shared" si="1"/>
        <v>自動計算</v>
      </c>
      <c r="H19" s="66">
        <v>1</v>
      </c>
    </row>
    <row r="20" spans="2:8" ht="27.75" customHeight="1">
      <c r="B20" s="64"/>
      <c r="C20" s="67"/>
      <c r="D20" s="67"/>
      <c r="E20" s="67">
        <v>2</v>
      </c>
      <c r="F20" s="65" t="str">
        <f t="shared" si="0"/>
        <v>自動計算</v>
      </c>
      <c r="G20" s="65" t="str">
        <f t="shared" si="1"/>
        <v>自動計算</v>
      </c>
      <c r="H20" s="66">
        <v>1</v>
      </c>
    </row>
    <row r="21" spans="2:8" ht="27.75" customHeight="1">
      <c r="B21" s="64"/>
      <c r="C21" s="67"/>
      <c r="D21" s="67"/>
      <c r="E21" s="67">
        <v>2</v>
      </c>
      <c r="F21" s="65" t="str">
        <f t="shared" si="0"/>
        <v>自動計算</v>
      </c>
      <c r="G21" s="65" t="str">
        <f t="shared" si="1"/>
        <v>自動計算</v>
      </c>
      <c r="H21" s="66">
        <v>1</v>
      </c>
    </row>
    <row r="22" spans="2:8" ht="27.75" customHeight="1">
      <c r="B22" s="64"/>
      <c r="C22" s="67"/>
      <c r="D22" s="67"/>
      <c r="E22" s="67">
        <v>2</v>
      </c>
      <c r="F22" s="65" t="str">
        <f t="shared" si="0"/>
        <v>自動計算</v>
      </c>
      <c r="G22" s="65" t="str">
        <f t="shared" si="1"/>
        <v>自動計算</v>
      </c>
      <c r="H22" s="66">
        <v>1</v>
      </c>
    </row>
    <row r="23" spans="2:8" ht="27.75" customHeight="1">
      <c r="B23" s="64"/>
      <c r="C23" s="67"/>
      <c r="D23" s="67"/>
      <c r="E23" s="67">
        <v>2</v>
      </c>
      <c r="F23" s="65" t="str">
        <f t="shared" si="0"/>
        <v>自動計算</v>
      </c>
      <c r="G23" s="65" t="str">
        <f t="shared" si="1"/>
        <v>自動計算</v>
      </c>
      <c r="H23" s="66">
        <v>1</v>
      </c>
    </row>
    <row r="24" spans="2:8" ht="27.75" customHeight="1">
      <c r="B24" s="64"/>
      <c r="C24" s="67"/>
      <c r="D24" s="67"/>
      <c r="E24" s="67">
        <v>2</v>
      </c>
      <c r="F24" s="65" t="str">
        <f t="shared" si="0"/>
        <v>自動計算</v>
      </c>
      <c r="G24" s="65" t="str">
        <f t="shared" si="1"/>
        <v>自動計算</v>
      </c>
      <c r="H24" s="66">
        <v>1</v>
      </c>
    </row>
    <row r="25" spans="2:8" ht="27.75" customHeight="1">
      <c r="B25" s="64"/>
      <c r="C25" s="67"/>
      <c r="D25" s="67"/>
      <c r="E25" s="67">
        <v>2</v>
      </c>
      <c r="F25" s="65" t="str">
        <f t="shared" si="0"/>
        <v>自動計算</v>
      </c>
      <c r="G25" s="65" t="str">
        <f t="shared" si="1"/>
        <v>自動計算</v>
      </c>
      <c r="H25" s="66">
        <v>1</v>
      </c>
    </row>
    <row r="26" spans="2:8" ht="27.75" customHeight="1">
      <c r="B26" s="64"/>
      <c r="C26" s="67"/>
      <c r="D26" s="67"/>
      <c r="E26" s="67">
        <v>2</v>
      </c>
      <c r="F26" s="65" t="str">
        <f t="shared" si="0"/>
        <v>自動計算</v>
      </c>
      <c r="G26" s="65" t="str">
        <f t="shared" si="1"/>
        <v>自動計算</v>
      </c>
      <c r="H26" s="66">
        <v>1</v>
      </c>
    </row>
    <row r="27" spans="2:8" ht="19.5">
      <c r="B27" s="70"/>
      <c r="C27" s="32"/>
      <c r="D27" s="32"/>
      <c r="E27" s="32"/>
      <c r="F27" s="71"/>
      <c r="G27" s="71"/>
      <c r="H27" s="70"/>
    </row>
    <row r="28" spans="2:8" ht="22.5" hidden="1" customHeight="1">
      <c r="B28" s="265" t="s">
        <v>160</v>
      </c>
      <c r="C28" s="265"/>
      <c r="D28" s="266" t="s">
        <v>167</v>
      </c>
      <c r="E28" s="266"/>
      <c r="F28" s="266"/>
      <c r="G28" s="266"/>
      <c r="H28" s="266"/>
    </row>
    <row r="29" spans="2:8" ht="41.25" hidden="1" customHeight="1">
      <c r="B29" s="72" t="s">
        <v>131</v>
      </c>
      <c r="C29" s="73" t="s">
        <v>162</v>
      </c>
      <c r="D29" s="74" t="s">
        <v>132</v>
      </c>
      <c r="E29" s="73" t="s">
        <v>135</v>
      </c>
      <c r="F29" s="74" t="s">
        <v>133</v>
      </c>
      <c r="G29" s="73" t="s">
        <v>163</v>
      </c>
      <c r="H29" s="75" t="s">
        <v>134</v>
      </c>
    </row>
    <row r="30" spans="2:8" ht="22.5" hidden="1" customHeight="1">
      <c r="B30" s="64">
        <v>0</v>
      </c>
      <c r="C30" s="67"/>
      <c r="D30" s="67">
        <v>3.08</v>
      </c>
      <c r="E30" s="67"/>
      <c r="F30" s="65">
        <v>1.8</v>
      </c>
      <c r="G30" s="65">
        <f t="shared" ref="G30:G55" si="2">IF(B30="","　",D30-F30-$D$3)</f>
        <v>1.1759999999999999</v>
      </c>
      <c r="H30" s="66"/>
    </row>
    <row r="31" spans="2:8" ht="22.5" hidden="1" customHeight="1">
      <c r="B31" s="64">
        <v>1</v>
      </c>
      <c r="C31" s="67">
        <v>10</v>
      </c>
      <c r="D31" s="67">
        <v>3.09</v>
      </c>
      <c r="E31" s="67">
        <v>2</v>
      </c>
      <c r="F31" s="65">
        <f>IF(B31="","　",F30+C31*E31/100+H30/100)</f>
        <v>2</v>
      </c>
      <c r="G31" s="65">
        <f t="shared" si="2"/>
        <v>0.98599999999999988</v>
      </c>
      <c r="H31" s="66">
        <v>1</v>
      </c>
    </row>
    <row r="32" spans="2:8" ht="22.5" hidden="1" customHeight="1">
      <c r="B32" s="64">
        <v>2</v>
      </c>
      <c r="C32" s="67">
        <v>5</v>
      </c>
      <c r="D32" s="67">
        <v>3.1</v>
      </c>
      <c r="E32" s="67">
        <f>IF(B32="","　",E31)</f>
        <v>2</v>
      </c>
      <c r="F32" s="65">
        <f t="shared" ref="F32:F55" si="3">IF(B32="","　",F31+C32*E32/100+H31/100)</f>
        <v>2.11</v>
      </c>
      <c r="G32" s="65">
        <f t="shared" si="2"/>
        <v>0.88600000000000023</v>
      </c>
      <c r="H32" s="66">
        <v>1</v>
      </c>
    </row>
    <row r="33" spans="2:8" ht="22.5" hidden="1" customHeight="1">
      <c r="B33" s="64">
        <v>3</v>
      </c>
      <c r="C33" s="67">
        <v>5</v>
      </c>
      <c r="D33" s="67">
        <v>3.14</v>
      </c>
      <c r="E33" s="67">
        <f t="shared" ref="E33:E55" si="4">IF(B33="","　",E32)</f>
        <v>2</v>
      </c>
      <c r="F33" s="65">
        <f t="shared" si="3"/>
        <v>2.2199999999999998</v>
      </c>
      <c r="G33" s="65">
        <f t="shared" si="2"/>
        <v>0.81600000000000039</v>
      </c>
      <c r="H33" s="66">
        <v>1</v>
      </c>
    </row>
    <row r="34" spans="2:8" ht="22.5" hidden="1" customHeight="1">
      <c r="B34" s="64">
        <v>4</v>
      </c>
      <c r="C34" s="67">
        <v>5</v>
      </c>
      <c r="D34" s="67">
        <v>3.17</v>
      </c>
      <c r="E34" s="67">
        <f t="shared" si="4"/>
        <v>2</v>
      </c>
      <c r="F34" s="65">
        <f t="shared" si="3"/>
        <v>2.3299999999999996</v>
      </c>
      <c r="G34" s="65">
        <f t="shared" si="2"/>
        <v>0.73600000000000032</v>
      </c>
      <c r="H34" s="66">
        <v>1</v>
      </c>
    </row>
    <row r="35" spans="2:8" ht="22.5" hidden="1" customHeight="1">
      <c r="B35" s="64">
        <v>5</v>
      </c>
      <c r="C35" s="67">
        <v>5</v>
      </c>
      <c r="D35" s="67">
        <v>3.17</v>
      </c>
      <c r="E35" s="67">
        <f t="shared" si="4"/>
        <v>2</v>
      </c>
      <c r="F35" s="65">
        <f t="shared" si="3"/>
        <v>2.4399999999999995</v>
      </c>
      <c r="G35" s="65">
        <f t="shared" si="2"/>
        <v>0.62600000000000044</v>
      </c>
      <c r="H35" s="66">
        <v>1</v>
      </c>
    </row>
    <row r="36" spans="2:8" ht="22.5" hidden="1" customHeight="1">
      <c r="B36" s="64">
        <v>6</v>
      </c>
      <c r="C36" s="67">
        <v>5</v>
      </c>
      <c r="D36" s="67">
        <v>3.17</v>
      </c>
      <c r="E36" s="67">
        <f t="shared" si="4"/>
        <v>2</v>
      </c>
      <c r="F36" s="65">
        <f t="shared" si="3"/>
        <v>2.5499999999999994</v>
      </c>
      <c r="G36" s="65">
        <f t="shared" si="2"/>
        <v>0.51600000000000057</v>
      </c>
      <c r="H36" s="66">
        <v>1</v>
      </c>
    </row>
    <row r="37" spans="2:8" ht="22.5" hidden="1" customHeight="1">
      <c r="B37" s="64">
        <v>7</v>
      </c>
      <c r="C37" s="67">
        <v>5</v>
      </c>
      <c r="D37" s="67">
        <v>3.17</v>
      </c>
      <c r="E37" s="67">
        <f t="shared" si="4"/>
        <v>2</v>
      </c>
      <c r="F37" s="65">
        <f t="shared" si="3"/>
        <v>2.6599999999999993</v>
      </c>
      <c r="G37" s="65">
        <f t="shared" si="2"/>
        <v>0.40600000000000069</v>
      </c>
      <c r="H37" s="66">
        <v>1</v>
      </c>
    </row>
    <row r="38" spans="2:8" ht="22.5" hidden="1" customHeight="1">
      <c r="B38" s="64">
        <v>8</v>
      </c>
      <c r="C38" s="67">
        <v>5</v>
      </c>
      <c r="D38" s="67">
        <v>3.17</v>
      </c>
      <c r="E38" s="67">
        <f t="shared" si="4"/>
        <v>2</v>
      </c>
      <c r="F38" s="65">
        <f t="shared" si="3"/>
        <v>2.7699999999999991</v>
      </c>
      <c r="G38" s="65">
        <f t="shared" si="2"/>
        <v>0.29600000000000082</v>
      </c>
      <c r="H38" s="66">
        <v>1</v>
      </c>
    </row>
    <row r="39" spans="2:8" ht="22.5" hidden="1" customHeight="1">
      <c r="B39" s="64">
        <v>9</v>
      </c>
      <c r="C39" s="67">
        <v>5</v>
      </c>
      <c r="D39" s="67">
        <v>3.17</v>
      </c>
      <c r="E39" s="67">
        <f t="shared" si="4"/>
        <v>2</v>
      </c>
      <c r="F39" s="65">
        <f t="shared" si="3"/>
        <v>2.879999999999999</v>
      </c>
      <c r="G39" s="65">
        <f t="shared" si="2"/>
        <v>0.18600000000000094</v>
      </c>
      <c r="H39" s="66">
        <v>1</v>
      </c>
    </row>
    <row r="40" spans="2:8" ht="22.5" hidden="1" customHeight="1">
      <c r="B40" s="64">
        <v>10</v>
      </c>
      <c r="C40" s="67">
        <v>5</v>
      </c>
      <c r="D40" s="67">
        <v>3.17</v>
      </c>
      <c r="E40" s="67">
        <f t="shared" si="4"/>
        <v>2</v>
      </c>
      <c r="F40" s="65">
        <f t="shared" si="3"/>
        <v>2.9899999999999989</v>
      </c>
      <c r="G40" s="65">
        <f t="shared" si="2"/>
        <v>7.6000000000001053E-2</v>
      </c>
      <c r="H40" s="66">
        <v>1</v>
      </c>
    </row>
    <row r="41" spans="2:8" ht="22.5" hidden="1" customHeight="1">
      <c r="B41" s="64"/>
      <c r="C41" s="67"/>
      <c r="D41" s="67"/>
      <c r="E41" s="67" t="str">
        <f t="shared" si="4"/>
        <v>　</v>
      </c>
      <c r="F41" s="65" t="str">
        <f t="shared" si="3"/>
        <v>　</v>
      </c>
      <c r="G41" s="65" t="str">
        <f t="shared" si="2"/>
        <v>　</v>
      </c>
      <c r="H41" s="66"/>
    </row>
    <row r="42" spans="2:8" ht="22.5" hidden="1" customHeight="1">
      <c r="B42" s="64"/>
      <c r="C42" s="67"/>
      <c r="D42" s="67"/>
      <c r="E42" s="67" t="str">
        <f t="shared" si="4"/>
        <v>　</v>
      </c>
      <c r="F42" s="65" t="str">
        <f t="shared" si="3"/>
        <v>　</v>
      </c>
      <c r="G42" s="65" t="str">
        <f t="shared" si="2"/>
        <v>　</v>
      </c>
      <c r="H42" s="66"/>
    </row>
    <row r="43" spans="2:8" ht="22.5" hidden="1" customHeight="1">
      <c r="B43" s="64"/>
      <c r="C43" s="67"/>
      <c r="D43" s="67"/>
      <c r="E43" s="67" t="str">
        <f t="shared" si="4"/>
        <v>　</v>
      </c>
      <c r="F43" s="65" t="str">
        <f t="shared" si="3"/>
        <v>　</v>
      </c>
      <c r="G43" s="65" t="str">
        <f t="shared" si="2"/>
        <v>　</v>
      </c>
      <c r="H43" s="66"/>
    </row>
    <row r="44" spans="2:8" ht="22.5" hidden="1" customHeight="1">
      <c r="B44" s="64"/>
      <c r="C44" s="67"/>
      <c r="D44" s="67"/>
      <c r="E44" s="67" t="str">
        <f t="shared" si="4"/>
        <v>　</v>
      </c>
      <c r="F44" s="65" t="str">
        <f t="shared" si="3"/>
        <v>　</v>
      </c>
      <c r="G44" s="65" t="str">
        <f t="shared" si="2"/>
        <v>　</v>
      </c>
      <c r="H44" s="66"/>
    </row>
    <row r="45" spans="2:8" ht="19.5" hidden="1">
      <c r="B45" s="64"/>
      <c r="C45" s="67"/>
      <c r="D45" s="67"/>
      <c r="E45" s="67" t="str">
        <f t="shared" si="4"/>
        <v>　</v>
      </c>
      <c r="F45" s="65" t="str">
        <f t="shared" si="3"/>
        <v>　</v>
      </c>
      <c r="G45" s="65" t="str">
        <f t="shared" si="2"/>
        <v>　</v>
      </c>
      <c r="H45" s="66"/>
    </row>
    <row r="46" spans="2:8" ht="19.5" hidden="1">
      <c r="B46" s="64"/>
      <c r="C46" s="67"/>
      <c r="D46" s="67"/>
      <c r="E46" s="67" t="str">
        <f t="shared" si="4"/>
        <v>　</v>
      </c>
      <c r="F46" s="65" t="str">
        <f t="shared" si="3"/>
        <v>　</v>
      </c>
      <c r="G46" s="65" t="str">
        <f t="shared" si="2"/>
        <v>　</v>
      </c>
      <c r="H46" s="66"/>
    </row>
    <row r="47" spans="2:8" ht="19.5" hidden="1">
      <c r="B47" s="64"/>
      <c r="C47" s="67"/>
      <c r="D47" s="67"/>
      <c r="E47" s="67" t="str">
        <f t="shared" si="4"/>
        <v>　</v>
      </c>
      <c r="F47" s="65" t="str">
        <f t="shared" si="3"/>
        <v>　</v>
      </c>
      <c r="G47" s="65" t="str">
        <f t="shared" si="2"/>
        <v>　</v>
      </c>
      <c r="H47" s="66"/>
    </row>
    <row r="48" spans="2:8" ht="19.5" hidden="1">
      <c r="B48" s="64"/>
      <c r="C48" s="67"/>
      <c r="D48" s="67"/>
      <c r="E48" s="67" t="str">
        <f t="shared" si="4"/>
        <v>　</v>
      </c>
      <c r="F48" s="65" t="str">
        <f t="shared" si="3"/>
        <v>　</v>
      </c>
      <c r="G48" s="65" t="str">
        <f t="shared" si="2"/>
        <v>　</v>
      </c>
      <c r="H48" s="66"/>
    </row>
    <row r="49" spans="2:8" ht="19.5" hidden="1">
      <c r="B49" s="64"/>
      <c r="C49" s="67"/>
      <c r="D49" s="67"/>
      <c r="E49" s="67" t="str">
        <f t="shared" si="4"/>
        <v>　</v>
      </c>
      <c r="F49" s="65" t="str">
        <f t="shared" si="3"/>
        <v>　</v>
      </c>
      <c r="G49" s="65" t="str">
        <f t="shared" si="2"/>
        <v>　</v>
      </c>
      <c r="H49" s="66"/>
    </row>
    <row r="50" spans="2:8" ht="19.5" hidden="1">
      <c r="B50" s="64"/>
      <c r="C50" s="67"/>
      <c r="D50" s="67"/>
      <c r="E50" s="67" t="str">
        <f t="shared" si="4"/>
        <v>　</v>
      </c>
      <c r="F50" s="65" t="str">
        <f t="shared" si="3"/>
        <v>　</v>
      </c>
      <c r="G50" s="65" t="str">
        <f t="shared" si="2"/>
        <v>　</v>
      </c>
      <c r="H50" s="66"/>
    </row>
    <row r="51" spans="2:8" ht="19.5" hidden="1">
      <c r="B51" s="64"/>
      <c r="C51" s="67"/>
      <c r="D51" s="67"/>
      <c r="E51" s="67" t="str">
        <f t="shared" si="4"/>
        <v>　</v>
      </c>
      <c r="F51" s="65" t="str">
        <f t="shared" si="3"/>
        <v>　</v>
      </c>
      <c r="G51" s="65" t="str">
        <f t="shared" si="2"/>
        <v>　</v>
      </c>
      <c r="H51" s="66"/>
    </row>
    <row r="52" spans="2:8" ht="19.5" hidden="1">
      <c r="B52" s="64"/>
      <c r="C52" s="67"/>
      <c r="D52" s="67"/>
      <c r="E52" s="67" t="str">
        <f t="shared" si="4"/>
        <v>　</v>
      </c>
      <c r="F52" s="65" t="str">
        <f t="shared" si="3"/>
        <v>　</v>
      </c>
      <c r="G52" s="65" t="str">
        <f t="shared" si="2"/>
        <v>　</v>
      </c>
      <c r="H52" s="66"/>
    </row>
    <row r="53" spans="2:8" ht="19.5" hidden="1">
      <c r="B53" s="64"/>
      <c r="C53" s="67"/>
      <c r="D53" s="67"/>
      <c r="E53" s="67" t="str">
        <f t="shared" si="4"/>
        <v>　</v>
      </c>
      <c r="F53" s="65" t="str">
        <f t="shared" si="3"/>
        <v>　</v>
      </c>
      <c r="G53" s="65" t="str">
        <f t="shared" si="2"/>
        <v>　</v>
      </c>
      <c r="H53" s="66"/>
    </row>
    <row r="54" spans="2:8" ht="19.5" hidden="1">
      <c r="B54" s="64"/>
      <c r="C54" s="67"/>
      <c r="D54" s="67"/>
      <c r="E54" s="67" t="str">
        <f t="shared" si="4"/>
        <v>　</v>
      </c>
      <c r="F54" s="65" t="str">
        <f t="shared" si="3"/>
        <v>　</v>
      </c>
      <c r="G54" s="65" t="str">
        <f t="shared" si="2"/>
        <v>　</v>
      </c>
      <c r="H54" s="66"/>
    </row>
    <row r="55" spans="2:8" ht="19.5" hidden="1">
      <c r="B55" s="64"/>
      <c r="C55" s="67"/>
      <c r="D55" s="67"/>
      <c r="E55" s="67" t="str">
        <f t="shared" si="4"/>
        <v>　</v>
      </c>
      <c r="F55" s="65" t="str">
        <f t="shared" si="3"/>
        <v>　</v>
      </c>
      <c r="G55" s="65" t="str">
        <f t="shared" si="2"/>
        <v>　</v>
      </c>
      <c r="H55" s="66"/>
    </row>
    <row r="56" spans="2:8" hidden="1"/>
    <row r="57" spans="2:8" hidden="1"/>
  </sheetData>
  <mergeCells count="8">
    <mergeCell ref="B28:C28"/>
    <mergeCell ref="D28:H28"/>
    <mergeCell ref="B1:H1"/>
    <mergeCell ref="B2:C2"/>
    <mergeCell ref="B3:C3"/>
    <mergeCell ref="B4:H4"/>
    <mergeCell ref="B5:C5"/>
    <mergeCell ref="D5:H5"/>
  </mergeCells>
  <phoneticPr fontId="2"/>
  <conditionalFormatting sqref="G30:G55 G7:G27">
    <cfRule type="cellIs" dxfId="34" priority="14" operator="lessThanOrEqual">
      <formula>0.2</formula>
    </cfRule>
  </conditionalFormatting>
  <conditionalFormatting sqref="G30:G55 G7:G27">
    <cfRule type="cellIs" dxfId="33" priority="13" stopIfTrue="1" operator="lessThan">
      <formula>0.2</formula>
    </cfRule>
  </conditionalFormatting>
  <conditionalFormatting sqref="E30">
    <cfRule type="cellIs" dxfId="32" priority="7" stopIfTrue="1" operator="lessThanOrEqual">
      <formula>1.999</formula>
    </cfRule>
    <cfRule type="cellIs" dxfId="31" priority="8" stopIfTrue="1" operator="lessThan">
      <formula>2.001</formula>
    </cfRule>
    <cfRule type="cellIs" priority="9" stopIfTrue="1" operator="lessThan">
      <formula>2.001</formula>
    </cfRule>
    <cfRule type="cellIs" dxfId="30" priority="10" stopIfTrue="1" operator="lessThanOrEqual">
      <formula>2</formula>
    </cfRule>
    <cfRule type="cellIs" dxfId="29" priority="11" stopIfTrue="1" operator="lessThan">
      <formula>2</formula>
    </cfRule>
    <cfRule type="cellIs" dxfId="28" priority="12" stopIfTrue="1" operator="lessThanOrEqual">
      <formula>2</formula>
    </cfRule>
  </conditionalFormatting>
  <conditionalFormatting sqref="E7">
    <cfRule type="cellIs" dxfId="27" priority="1" stopIfTrue="1" operator="lessThanOrEqual">
      <formula>1.999</formula>
    </cfRule>
    <cfRule type="cellIs" dxfId="26" priority="2" stopIfTrue="1" operator="lessThan">
      <formula>2.001</formula>
    </cfRule>
    <cfRule type="cellIs" priority="3" stopIfTrue="1" operator="lessThan">
      <formula>2.001</formula>
    </cfRule>
    <cfRule type="cellIs" dxfId="25" priority="4" stopIfTrue="1" operator="lessThanOrEqual">
      <formula>2</formula>
    </cfRule>
    <cfRule type="cellIs" dxfId="24" priority="5" stopIfTrue="1" operator="lessThan">
      <formula>2</formula>
    </cfRule>
    <cfRule type="cellIs" dxfId="23" priority="6" stopIfTrue="1" operator="lessThanOrEqual">
      <formula>2</formula>
    </cfRule>
  </conditionalFormatting>
  <dataValidations count="1">
    <dataValidation type="list" allowBlank="1" showInputMessage="1" showErrorMessage="1" sqref="D2">
      <formula1>$K$2:$K$4</formula1>
    </dataValidation>
  </dataValidations>
  <pageMargins left="0.7" right="0.7" top="0.75" bottom="0.75" header="0.3" footer="0.3"/>
  <pageSetup paperSize="9" orientation="portrait" r:id="rId1"/>
  <legacy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BB28"/>
  <sheetViews>
    <sheetView showGridLines="0" zoomScale="85" zoomScaleNormal="85" workbookViewId="0">
      <selection activeCell="AK23" sqref="AK23"/>
    </sheetView>
  </sheetViews>
  <sheetFormatPr defaultRowHeight="20.100000000000001" customHeight="1"/>
  <cols>
    <col min="1" max="256" width="2.625" style="145" customWidth="1"/>
    <col min="257" max="16384" width="9" style="145"/>
  </cols>
  <sheetData>
    <row r="1" spans="1:54" ht="20.100000000000001" customHeight="1">
      <c r="A1" s="275" t="s">
        <v>260</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c r="BB1" s="277"/>
    </row>
    <row r="2" spans="1:54" ht="20.100000000000001" customHeight="1">
      <c r="A2" s="269"/>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1"/>
    </row>
    <row r="3" spans="1:54" ht="20.100000000000001" customHeight="1">
      <c r="A3" s="146"/>
      <c r="BB3" s="147"/>
    </row>
    <row r="4" spans="1:54" ht="20.100000000000001" customHeight="1">
      <c r="A4" s="146"/>
      <c r="BB4" s="147"/>
    </row>
    <row r="5" spans="1:54" ht="20.100000000000001" customHeight="1">
      <c r="A5" s="146"/>
      <c r="BB5" s="147"/>
    </row>
    <row r="6" spans="1:54" ht="20.100000000000001" customHeight="1">
      <c r="A6" s="146"/>
      <c r="BB6" s="147"/>
    </row>
    <row r="7" spans="1:54" ht="20.100000000000001" customHeight="1">
      <c r="A7" s="146"/>
      <c r="BB7" s="147"/>
    </row>
    <row r="8" spans="1:54" ht="20.100000000000001" customHeight="1">
      <c r="A8" s="146"/>
      <c r="BB8" s="147"/>
    </row>
    <row r="9" spans="1:54" ht="20.100000000000001" customHeight="1">
      <c r="A9" s="146"/>
      <c r="BB9" s="147"/>
    </row>
    <row r="10" spans="1:54" ht="20.100000000000001" customHeight="1">
      <c r="A10" s="146"/>
      <c r="BB10" s="147"/>
    </row>
    <row r="11" spans="1:54" ht="20.100000000000001" customHeight="1">
      <c r="A11" s="146"/>
      <c r="BB11" s="147"/>
    </row>
    <row r="12" spans="1:54" ht="20.100000000000001" customHeight="1">
      <c r="A12" s="146"/>
      <c r="BB12" s="147"/>
    </row>
    <row r="13" spans="1:54" ht="20.100000000000001" customHeight="1">
      <c r="A13" s="146"/>
      <c r="BB13" s="147"/>
    </row>
    <row r="14" spans="1:54" ht="20.100000000000001" customHeight="1">
      <c r="A14" s="146"/>
      <c r="BB14" s="147"/>
    </row>
    <row r="15" spans="1:54" ht="20.100000000000001" customHeight="1">
      <c r="A15" s="146"/>
      <c r="BB15" s="147"/>
    </row>
    <row r="16" spans="1:54" ht="20.100000000000001" customHeight="1">
      <c r="A16" s="146"/>
      <c r="BB16" s="147"/>
    </row>
    <row r="17" spans="1:54" ht="20.100000000000001" customHeight="1">
      <c r="A17" s="146"/>
      <c r="BB17" s="147"/>
    </row>
    <row r="18" spans="1:54" ht="20.100000000000001" customHeight="1">
      <c r="A18" s="146"/>
      <c r="BB18" s="147"/>
    </row>
    <row r="19" spans="1:54" ht="20.100000000000001" customHeight="1">
      <c r="A19" s="146"/>
      <c r="BB19" s="147"/>
    </row>
    <row r="20" spans="1:54" ht="20.100000000000001" customHeight="1">
      <c r="A20" s="146"/>
      <c r="BB20" s="147"/>
    </row>
    <row r="21" spans="1:54" ht="20.100000000000001" customHeight="1">
      <c r="A21" s="146"/>
      <c r="BB21" s="147"/>
    </row>
    <row r="22" spans="1:54" ht="20.100000000000001" customHeight="1">
      <c r="A22" s="146" t="s">
        <v>263</v>
      </c>
      <c r="BB22" s="147"/>
    </row>
    <row r="23" spans="1:54" ht="20.100000000000001" customHeight="1">
      <c r="A23" s="272" t="s">
        <v>20</v>
      </c>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4"/>
      <c r="BB23" s="147"/>
    </row>
    <row r="24" spans="1:54" ht="20.100000000000001" customHeight="1">
      <c r="A24" s="146"/>
      <c r="C24" s="148" t="s">
        <v>21</v>
      </c>
      <c r="H24" s="148" t="s">
        <v>22</v>
      </c>
      <c r="N24" s="148" t="s">
        <v>23</v>
      </c>
      <c r="T24" s="148" t="s">
        <v>9</v>
      </c>
      <c r="Y24" s="147"/>
      <c r="BB24" s="147"/>
    </row>
    <row r="25" spans="1:54" ht="20.100000000000001" customHeight="1">
      <c r="A25" s="146"/>
      <c r="C25" s="148" t="s">
        <v>24</v>
      </c>
      <c r="H25" s="148" t="s">
        <v>25</v>
      </c>
      <c r="N25" s="148" t="s">
        <v>26</v>
      </c>
      <c r="T25" s="148" t="s">
        <v>10</v>
      </c>
      <c r="Y25" s="147"/>
      <c r="BB25" s="147"/>
    </row>
    <row r="26" spans="1:54" ht="20.100000000000001" customHeight="1">
      <c r="A26" s="146"/>
      <c r="C26" s="148" t="s">
        <v>27</v>
      </c>
      <c r="H26" s="148" t="s">
        <v>28</v>
      </c>
      <c r="N26" s="148" t="s">
        <v>29</v>
      </c>
      <c r="T26" s="148" t="s">
        <v>30</v>
      </c>
      <c r="Y26" s="147"/>
      <c r="BB26" s="147"/>
    </row>
    <row r="27" spans="1:54" ht="20.100000000000001" customHeight="1">
      <c r="A27" s="146"/>
      <c r="C27" s="148" t="s">
        <v>31</v>
      </c>
      <c r="H27" s="148" t="s">
        <v>32</v>
      </c>
      <c r="N27" s="148" t="s">
        <v>33</v>
      </c>
      <c r="R27" s="148" t="s">
        <v>34</v>
      </c>
      <c r="Y27" s="147"/>
      <c r="BB27" s="147"/>
    </row>
    <row r="28" spans="1:54" ht="20.100000000000001" customHeight="1">
      <c r="A28" s="149"/>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1"/>
      <c r="Z28" s="149"/>
      <c r="AA28" s="152" t="s">
        <v>35</v>
      </c>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1"/>
    </row>
  </sheetData>
  <mergeCells count="3">
    <mergeCell ref="A2:BB2"/>
    <mergeCell ref="A23:Y23"/>
    <mergeCell ref="A1:BB1"/>
  </mergeCells>
  <phoneticPr fontId="2"/>
  <printOptions horizontalCentered="1" verticalCentered="1"/>
  <pageMargins left="0.39370078740157483" right="0.39370078740157483" top="0.78740157480314965" bottom="0.19685039370078741" header="0.51181102362204722" footer="0.51181102362204722"/>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BB69"/>
  <sheetViews>
    <sheetView showGridLines="0" zoomScale="75" workbookViewId="0">
      <selection activeCell="A14" sqref="A14"/>
    </sheetView>
  </sheetViews>
  <sheetFormatPr defaultRowHeight="20.100000000000001" customHeight="1"/>
  <cols>
    <col min="1" max="57" width="2.625" style="2" customWidth="1"/>
    <col min="58" max="16384" width="9" style="2"/>
  </cols>
  <sheetData>
    <row r="1" spans="1:54" ht="20.100000000000001" customHeight="1">
      <c r="A1" s="284" t="s">
        <v>262</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6"/>
    </row>
    <row r="2" spans="1:54" ht="20.100000000000001" customHeight="1">
      <c r="A2" s="104"/>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6"/>
    </row>
    <row r="3" spans="1:54" ht="20.100000000000001" customHeight="1">
      <c r="A3" s="7"/>
      <c r="BB3" s="8"/>
    </row>
    <row r="4" spans="1:54" ht="20.100000000000001" customHeight="1">
      <c r="A4" s="7"/>
      <c r="BB4" s="8"/>
    </row>
    <row r="5" spans="1:54" ht="20.100000000000001" customHeight="1">
      <c r="A5" s="7"/>
      <c r="BB5" s="8"/>
    </row>
    <row r="6" spans="1:54" ht="20.100000000000001" customHeight="1">
      <c r="A6" s="7"/>
      <c r="BB6" s="8"/>
    </row>
    <row r="7" spans="1:54" ht="20.100000000000001" customHeight="1">
      <c r="A7" s="7"/>
      <c r="BB7" s="8"/>
    </row>
    <row r="8" spans="1:54" ht="20.100000000000001" customHeight="1">
      <c r="A8" s="7"/>
      <c r="BB8" s="8"/>
    </row>
    <row r="9" spans="1:54" ht="20.100000000000001" customHeight="1">
      <c r="A9" s="7"/>
      <c r="BB9" s="8"/>
    </row>
    <row r="10" spans="1:54" ht="20.100000000000001" customHeight="1">
      <c r="A10" s="7"/>
      <c r="BB10" s="8"/>
    </row>
    <row r="11" spans="1:54" ht="20.100000000000001" customHeight="1">
      <c r="A11" s="7"/>
      <c r="D11" s="2" t="s">
        <v>261</v>
      </c>
      <c r="BB11" s="8"/>
    </row>
    <row r="12" spans="1:54" ht="20.100000000000001" customHeight="1">
      <c r="A12" s="7"/>
      <c r="BB12" s="8"/>
    </row>
    <row r="13" spans="1:54" ht="20.100000000000001" customHeight="1">
      <c r="A13" s="7" t="s">
        <v>261</v>
      </c>
      <c r="BB13" s="8"/>
    </row>
    <row r="14" spans="1:54" ht="20.100000000000001" customHeight="1">
      <c r="A14" s="7" t="s">
        <v>263</v>
      </c>
      <c r="BB14" s="8"/>
    </row>
    <row r="15" spans="1:54" ht="20.100000000000001" customHeight="1">
      <c r="A15" s="278" t="s">
        <v>36</v>
      </c>
      <c r="B15" s="279"/>
      <c r="C15" s="279"/>
      <c r="D15" s="279"/>
      <c r="E15" s="280"/>
      <c r="F15" s="278" t="s">
        <v>37</v>
      </c>
      <c r="G15" s="279"/>
      <c r="H15" s="280"/>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1"/>
    </row>
    <row r="16" spans="1:54" ht="20.100000000000001" customHeight="1">
      <c r="A16" s="281"/>
      <c r="B16" s="282"/>
      <c r="C16" s="282"/>
      <c r="D16" s="282"/>
      <c r="E16" s="283"/>
      <c r="F16" s="281"/>
      <c r="G16" s="282"/>
      <c r="H16" s="283"/>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10"/>
    </row>
    <row r="17" spans="1:54" ht="20.100000000000001" customHeight="1">
      <c r="A17" s="278" t="s">
        <v>38</v>
      </c>
      <c r="B17" s="279"/>
      <c r="C17" s="279"/>
      <c r="D17" s="279"/>
      <c r="E17" s="280"/>
      <c r="F17" s="278" t="s">
        <v>39</v>
      </c>
      <c r="G17" s="279"/>
      <c r="H17" s="280"/>
      <c r="BB17" s="8"/>
    </row>
    <row r="18" spans="1:54" ht="20.100000000000001" customHeight="1">
      <c r="A18" s="281"/>
      <c r="B18" s="282"/>
      <c r="C18" s="282"/>
      <c r="D18" s="282"/>
      <c r="E18" s="283"/>
      <c r="F18" s="281"/>
      <c r="G18" s="282"/>
      <c r="H18" s="283"/>
      <c r="BB18" s="8"/>
    </row>
    <row r="19" spans="1:54" ht="20.100000000000001" customHeight="1">
      <c r="A19" s="278" t="s">
        <v>40</v>
      </c>
      <c r="B19" s="279"/>
      <c r="C19" s="279"/>
      <c r="D19" s="279"/>
      <c r="E19" s="280"/>
      <c r="F19" s="278" t="s">
        <v>17</v>
      </c>
      <c r="G19" s="279"/>
      <c r="H19" s="280"/>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1"/>
    </row>
    <row r="20" spans="1:54" ht="20.100000000000001" customHeight="1">
      <c r="A20" s="281"/>
      <c r="B20" s="282"/>
      <c r="C20" s="282"/>
      <c r="D20" s="282"/>
      <c r="E20" s="283"/>
      <c r="F20" s="281"/>
      <c r="G20" s="282"/>
      <c r="H20" s="283"/>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10"/>
    </row>
    <row r="21" spans="1:54" ht="20.100000000000001" customHeight="1">
      <c r="A21" s="278" t="s">
        <v>41</v>
      </c>
      <c r="B21" s="279"/>
      <c r="C21" s="279"/>
      <c r="D21" s="279"/>
      <c r="E21" s="280"/>
      <c r="F21" s="278" t="s">
        <v>17</v>
      </c>
      <c r="G21" s="279"/>
      <c r="H21" s="280"/>
      <c r="BB21" s="8"/>
    </row>
    <row r="22" spans="1:54" ht="20.100000000000001" customHeight="1">
      <c r="A22" s="281"/>
      <c r="B22" s="282"/>
      <c r="C22" s="282"/>
      <c r="D22" s="282"/>
      <c r="E22" s="283"/>
      <c r="F22" s="281"/>
      <c r="G22" s="282"/>
      <c r="H22" s="283"/>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10"/>
    </row>
    <row r="23" spans="1:54" ht="20.100000000000001" customHeight="1">
      <c r="A23" s="278" t="s">
        <v>42</v>
      </c>
      <c r="B23" s="279"/>
      <c r="C23" s="279"/>
      <c r="D23" s="279"/>
      <c r="E23" s="280"/>
      <c r="F23" s="278" t="s">
        <v>17</v>
      </c>
      <c r="G23" s="279"/>
      <c r="H23" s="280"/>
      <c r="BB23" s="8"/>
    </row>
    <row r="24" spans="1:54" ht="20.100000000000001" customHeight="1">
      <c r="A24" s="281"/>
      <c r="B24" s="282"/>
      <c r="C24" s="282"/>
      <c r="D24" s="282"/>
      <c r="E24" s="283"/>
      <c r="F24" s="281"/>
      <c r="G24" s="282"/>
      <c r="H24" s="283"/>
      <c r="BB24" s="8"/>
    </row>
    <row r="25" spans="1:54" ht="20.100000000000001" customHeight="1">
      <c r="A25" s="278" t="s">
        <v>43</v>
      </c>
      <c r="B25" s="279"/>
      <c r="C25" s="279"/>
      <c r="D25" s="279"/>
      <c r="E25" s="280"/>
      <c r="F25" s="278" t="s">
        <v>17</v>
      </c>
      <c r="G25" s="279"/>
      <c r="H25" s="280"/>
      <c r="I25" s="153"/>
      <c r="J25" s="153"/>
      <c r="K25" s="153"/>
      <c r="L25" s="153"/>
      <c r="M25" s="153"/>
      <c r="N25" s="153"/>
      <c r="O25" s="153"/>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1"/>
    </row>
    <row r="26" spans="1:54" ht="20.100000000000001" customHeight="1">
      <c r="A26" s="281"/>
      <c r="B26" s="282"/>
      <c r="C26" s="282"/>
      <c r="D26" s="282"/>
      <c r="E26" s="283"/>
      <c r="F26" s="281"/>
      <c r="G26" s="282"/>
      <c r="H26" s="283"/>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10"/>
    </row>
    <row r="27" spans="1:54" ht="20.100000000000001" customHeight="1">
      <c r="A27" s="278" t="s">
        <v>44</v>
      </c>
      <c r="B27" s="279"/>
      <c r="C27" s="279"/>
      <c r="D27" s="279"/>
      <c r="E27" s="279"/>
      <c r="F27" s="279"/>
      <c r="G27" s="279"/>
      <c r="H27" s="280"/>
      <c r="BB27" s="8"/>
    </row>
    <row r="28" spans="1:54" ht="20.100000000000001" customHeight="1">
      <c r="A28" s="281"/>
      <c r="B28" s="282"/>
      <c r="C28" s="282"/>
      <c r="D28" s="282"/>
      <c r="E28" s="282"/>
      <c r="F28" s="282"/>
      <c r="G28" s="282"/>
      <c r="H28" s="283"/>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10"/>
    </row>
    <row r="69" spans="2:2" ht="20.100000000000001" customHeight="1">
      <c r="B69" s="5"/>
    </row>
  </sheetData>
  <mergeCells count="14">
    <mergeCell ref="A1:BB1"/>
    <mergeCell ref="A17:E18"/>
    <mergeCell ref="F17:H18"/>
    <mergeCell ref="F15:H16"/>
    <mergeCell ref="A15:E16"/>
    <mergeCell ref="A27:H28"/>
    <mergeCell ref="A19:E20"/>
    <mergeCell ref="A21:E22"/>
    <mergeCell ref="A23:E24"/>
    <mergeCell ref="A25:E26"/>
    <mergeCell ref="F25:H26"/>
    <mergeCell ref="F23:H24"/>
    <mergeCell ref="F21:H22"/>
    <mergeCell ref="F19:H20"/>
  </mergeCells>
  <phoneticPr fontId="2"/>
  <printOptions horizontalCentered="1" verticalCentered="1"/>
  <pageMargins left="0.39370078740157483" right="0.39370078740157483" top="0.78740157480314965" bottom="0.19685039370078741"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249977111117893"/>
  </sheetPr>
  <dimension ref="A1:AV27"/>
  <sheetViews>
    <sheetView topLeftCell="A7" zoomScaleNormal="100" workbookViewId="0">
      <selection activeCell="I20" sqref="I20:Z21"/>
    </sheetView>
  </sheetViews>
  <sheetFormatPr defaultRowHeight="24.95" customHeight="1"/>
  <cols>
    <col min="1" max="36" width="3.125" style="1" customWidth="1"/>
    <col min="37" max="48" width="3.125" style="1" hidden="1" customWidth="1"/>
    <col min="49" max="52" width="3.125" style="1" customWidth="1"/>
    <col min="53" max="16384" width="9" style="1"/>
  </cols>
  <sheetData>
    <row r="1" spans="1:41" ht="24.95" customHeight="1">
      <c r="A1" s="12" t="str">
        <f>VLOOKUP(AK5,AN5:AO8,2,0)</f>
        <v>様式第3号（第5条関係）</v>
      </c>
      <c r="I1" s="181"/>
      <c r="J1" s="181"/>
      <c r="K1" s="181"/>
      <c r="L1" s="181"/>
      <c r="M1" s="181"/>
      <c r="N1" s="181"/>
      <c r="O1" s="181"/>
      <c r="P1" s="181"/>
      <c r="Q1" s="181"/>
      <c r="R1" s="181"/>
    </row>
    <row r="2" spans="1:41" ht="24.95" customHeight="1">
      <c r="C2" s="13"/>
      <c r="E2" s="13"/>
      <c r="G2" s="13"/>
      <c r="AM2" s="12"/>
    </row>
    <row r="3" spans="1:41" ht="24.95" customHeight="1">
      <c r="A3" s="14"/>
      <c r="B3" s="14"/>
      <c r="C3" s="14"/>
      <c r="D3" s="14"/>
      <c r="E3" s="14"/>
      <c r="F3" s="14"/>
      <c r="G3" s="14"/>
      <c r="H3" s="14"/>
      <c r="I3" s="14"/>
      <c r="J3" s="14"/>
      <c r="K3" s="14"/>
      <c r="L3" s="14"/>
      <c r="M3" s="14"/>
      <c r="N3" s="14"/>
      <c r="O3" s="14"/>
      <c r="P3" s="14"/>
      <c r="Q3" s="14"/>
      <c r="R3" s="14"/>
      <c r="S3" s="14"/>
      <c r="T3" s="14"/>
      <c r="U3" s="14"/>
      <c r="V3" s="14"/>
      <c r="AM3" s="12"/>
    </row>
    <row r="4" spans="1:41" ht="24.95" customHeight="1">
      <c r="A4" s="293" t="s">
        <v>45</v>
      </c>
      <c r="B4" s="293"/>
      <c r="C4" s="293"/>
      <c r="D4" s="293"/>
      <c r="E4" s="293"/>
      <c r="F4" s="293"/>
      <c r="G4" s="293"/>
      <c r="H4" s="293"/>
      <c r="I4" s="293"/>
      <c r="J4" s="293"/>
      <c r="K4" s="293"/>
      <c r="L4" s="293"/>
      <c r="M4" s="293"/>
      <c r="N4" s="293"/>
      <c r="O4" s="293"/>
      <c r="P4" s="293"/>
      <c r="Q4" s="293"/>
      <c r="R4" s="293"/>
      <c r="S4" s="293"/>
      <c r="T4" s="293"/>
      <c r="U4" s="293"/>
      <c r="V4" s="293"/>
      <c r="W4" s="293"/>
      <c r="X4" s="293"/>
      <c r="Y4" s="293"/>
      <c r="Z4" s="293"/>
    </row>
    <row r="5" spans="1:41" ht="24.95" customHeight="1">
      <c r="A5" s="15"/>
      <c r="B5" s="15"/>
      <c r="C5" s="15"/>
      <c r="D5" s="15"/>
      <c r="E5" s="15"/>
      <c r="F5" s="15"/>
      <c r="G5" s="15"/>
      <c r="H5" s="15"/>
      <c r="I5" s="15"/>
      <c r="J5" s="15"/>
      <c r="K5" s="15"/>
      <c r="L5" s="15"/>
      <c r="M5" s="15"/>
      <c r="N5" s="15"/>
      <c r="O5" s="15"/>
      <c r="P5" s="15"/>
      <c r="Q5" s="15"/>
      <c r="R5" s="15"/>
      <c r="S5" s="15"/>
      <c r="T5" s="15"/>
      <c r="U5" s="15"/>
      <c r="V5" s="15"/>
      <c r="W5" s="15"/>
      <c r="X5" s="15"/>
      <c r="Y5" s="15"/>
      <c r="Z5" s="15"/>
      <c r="AK5" s="1" t="str">
        <f>入力シート!C7</f>
        <v>備前</v>
      </c>
      <c r="AN5" s="29" t="s">
        <v>118</v>
      </c>
      <c r="AO5" s="30" t="s">
        <v>139</v>
      </c>
    </row>
    <row r="6" spans="1:41" ht="24.95" customHeight="1">
      <c r="AN6" s="29" t="s">
        <v>119</v>
      </c>
      <c r="AO6" s="30" t="s">
        <v>139</v>
      </c>
    </row>
    <row r="7" spans="1:41" ht="24.95" customHeight="1">
      <c r="A7" s="3" t="s">
        <v>46</v>
      </c>
      <c r="B7" s="3"/>
      <c r="C7" s="3"/>
      <c r="D7" s="3"/>
      <c r="E7" s="3"/>
      <c r="F7" s="3"/>
      <c r="G7" s="3"/>
      <c r="H7" s="3"/>
      <c r="I7" s="3"/>
      <c r="J7" s="3"/>
      <c r="K7" s="3"/>
      <c r="L7" s="3"/>
      <c r="M7" s="3"/>
      <c r="N7" s="3"/>
      <c r="O7" s="3"/>
      <c r="P7" s="4"/>
      <c r="Q7" s="4"/>
      <c r="R7" s="4"/>
      <c r="S7" s="4"/>
      <c r="T7" s="4"/>
      <c r="U7" s="4"/>
      <c r="V7" s="4"/>
      <c r="W7" s="3"/>
      <c r="X7" s="3"/>
      <c r="Y7" s="3"/>
      <c r="Z7" s="3"/>
      <c r="AN7" s="29" t="s">
        <v>120</v>
      </c>
      <c r="AO7" s="30" t="s">
        <v>139</v>
      </c>
    </row>
    <row r="8" spans="1:41" ht="24.95" customHeight="1">
      <c r="A8" s="3"/>
      <c r="B8" s="3"/>
      <c r="C8" s="3"/>
      <c r="D8" s="3"/>
      <c r="E8" s="3"/>
      <c r="F8" s="3"/>
      <c r="G8" s="3"/>
      <c r="H8" s="3"/>
      <c r="I8" s="3"/>
      <c r="J8" s="3"/>
      <c r="K8" s="3"/>
      <c r="L8" s="3"/>
      <c r="M8" s="3"/>
      <c r="N8" s="3"/>
      <c r="O8" s="3"/>
      <c r="P8" s="3"/>
      <c r="Q8" s="3"/>
      <c r="R8" s="3"/>
      <c r="S8" s="3"/>
      <c r="T8" s="3"/>
      <c r="U8" s="3"/>
      <c r="V8" s="3"/>
      <c r="W8" s="3"/>
      <c r="X8" s="3"/>
      <c r="Y8" s="3"/>
      <c r="Z8" s="3"/>
      <c r="AN8" s="29" t="s">
        <v>121</v>
      </c>
      <c r="AO8" s="30" t="s">
        <v>140</v>
      </c>
    </row>
    <row r="9" spans="1:41" ht="34.5" customHeight="1">
      <c r="A9" s="3"/>
      <c r="B9" s="3"/>
      <c r="C9" s="3"/>
      <c r="D9" s="3"/>
      <c r="E9" s="3"/>
      <c r="F9" s="3"/>
      <c r="G9" s="3"/>
      <c r="H9" s="3"/>
      <c r="I9" s="3"/>
      <c r="J9" s="3" t="s">
        <v>264</v>
      </c>
      <c r="L9" s="3"/>
      <c r="M9" s="3"/>
      <c r="N9" s="3"/>
      <c r="O9" s="3"/>
      <c r="P9" s="3"/>
      <c r="Q9" s="3"/>
      <c r="R9" s="294" t="str">
        <f>IF(入力シート!C14="","",入力シート!C14)</f>
        <v/>
      </c>
      <c r="S9" s="294"/>
      <c r="T9" s="294"/>
      <c r="U9" s="294"/>
      <c r="V9" s="294"/>
      <c r="W9" s="294"/>
      <c r="X9" s="294"/>
      <c r="Y9" s="294"/>
      <c r="Z9" s="294"/>
    </row>
    <row r="10" spans="1:41" ht="34.5" customHeight="1">
      <c r="A10" s="3"/>
      <c r="B10" s="3"/>
      <c r="C10" s="6"/>
      <c r="D10" s="17"/>
      <c r="E10" s="17"/>
      <c r="F10" s="17"/>
      <c r="G10" s="17"/>
      <c r="H10" s="16"/>
      <c r="I10" s="3"/>
      <c r="J10" s="3" t="s">
        <v>265</v>
      </c>
      <c r="L10" s="3"/>
      <c r="M10" s="3"/>
      <c r="N10" s="3"/>
      <c r="O10" s="3"/>
      <c r="P10" s="3"/>
      <c r="Q10" s="3"/>
      <c r="R10" s="294" t="str">
        <f>IF(入力シート!C15="","",入力シート!C15)</f>
        <v/>
      </c>
      <c r="S10" s="294"/>
      <c r="T10" s="294"/>
      <c r="U10" s="294"/>
      <c r="V10" s="294"/>
      <c r="W10" s="294"/>
      <c r="X10" s="294"/>
      <c r="Y10" s="294"/>
      <c r="Z10" s="294"/>
    </row>
    <row r="11" spans="1:41" ht="34.5" customHeight="1">
      <c r="A11" s="3"/>
      <c r="B11" s="3"/>
      <c r="C11" s="6"/>
      <c r="D11" s="17"/>
      <c r="E11" s="17"/>
      <c r="F11" s="17"/>
      <c r="G11" s="17"/>
      <c r="H11" s="160"/>
      <c r="I11" s="3"/>
      <c r="J11" s="3"/>
      <c r="L11" s="3"/>
      <c r="M11" s="3"/>
      <c r="N11" s="3"/>
      <c r="O11" s="3"/>
      <c r="P11" s="3"/>
      <c r="Q11" s="3"/>
      <c r="R11" s="294" t="str">
        <f>IF(入力シート!C16="","",入力シート!C16)</f>
        <v/>
      </c>
      <c r="S11" s="294"/>
      <c r="T11" s="294"/>
      <c r="U11" s="294"/>
      <c r="V11" s="294"/>
      <c r="W11" s="294"/>
      <c r="X11" s="294"/>
      <c r="Y11" s="294"/>
      <c r="Z11" s="294"/>
    </row>
    <row r="12" spans="1:41" ht="24.95" customHeight="1">
      <c r="A12" s="3"/>
      <c r="B12" s="3"/>
      <c r="C12" s="3"/>
      <c r="D12" s="3"/>
      <c r="E12" s="3"/>
      <c r="F12" s="3"/>
      <c r="G12" s="3"/>
      <c r="H12" s="3"/>
      <c r="I12" s="3"/>
      <c r="J12" s="3"/>
      <c r="K12" s="3"/>
      <c r="L12" s="3"/>
      <c r="M12" s="3"/>
      <c r="N12" s="3"/>
      <c r="O12" s="3"/>
      <c r="P12" s="3"/>
      <c r="Q12" s="3"/>
      <c r="R12" s="3"/>
      <c r="S12" s="3"/>
      <c r="T12" s="3"/>
      <c r="U12" s="3"/>
      <c r="V12" s="3"/>
      <c r="W12" s="3"/>
      <c r="X12" s="3"/>
      <c r="Y12" s="3"/>
      <c r="Z12" s="3"/>
    </row>
    <row r="13" spans="1:41" ht="24.95" customHeight="1">
      <c r="A13" s="295" t="str">
        <f>IF(入力シート!C31="","　　　年　　月　　日",TEXT(入力シート!C31,"　ggge年m月d日"))&amp;"付けで許可されました下記の工事について、"&amp;IF(入力シート!C33="","　　年　　月　　日",TEXT(入力シート!C33,"ggge年m月d日"))&amp;"に完工しましたので、検査くださいますようお届けします。"</f>
        <v>　　　年　　月　　日付けで許可されました下記の工事について、　　年　　月　　日に完工しましたので、検査くださいますようお届けします。</v>
      </c>
      <c r="B13" s="295"/>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row>
    <row r="14" spans="1:41" ht="24.95" customHeight="1">
      <c r="A14" s="295"/>
      <c r="B14" s="295"/>
      <c r="C14" s="295"/>
      <c r="D14" s="295"/>
      <c r="E14" s="295"/>
      <c r="F14" s="295"/>
      <c r="G14" s="295"/>
      <c r="H14" s="295"/>
      <c r="I14" s="295"/>
      <c r="J14" s="295"/>
      <c r="K14" s="295"/>
      <c r="L14" s="295"/>
      <c r="M14" s="295"/>
      <c r="N14" s="295"/>
      <c r="O14" s="295"/>
      <c r="P14" s="295"/>
      <c r="Q14" s="295"/>
      <c r="R14" s="295"/>
      <c r="S14" s="295"/>
      <c r="T14" s="295"/>
      <c r="U14" s="295"/>
      <c r="V14" s="295"/>
      <c r="W14" s="295"/>
      <c r="X14" s="295"/>
      <c r="Y14" s="295"/>
      <c r="Z14" s="295"/>
    </row>
    <row r="15" spans="1:41" ht="18.7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41" ht="30" customHeight="1">
      <c r="A16" s="18"/>
      <c r="B16" s="300" t="s">
        <v>1</v>
      </c>
      <c r="C16" s="300"/>
      <c r="D16" s="300"/>
      <c r="E16" s="300"/>
      <c r="F16" s="300"/>
      <c r="G16" s="19"/>
      <c r="H16" s="20"/>
      <c r="I16" s="287" t="str">
        <f>IF(入力シート!C8="","",入力シート!C8)</f>
        <v/>
      </c>
      <c r="J16" s="287"/>
      <c r="K16" s="287"/>
      <c r="L16" s="287"/>
      <c r="M16" s="287"/>
      <c r="N16" s="287"/>
      <c r="O16" s="287"/>
      <c r="P16" s="287"/>
      <c r="Q16" s="287"/>
      <c r="R16" s="287"/>
      <c r="S16" s="287"/>
      <c r="T16" s="287"/>
      <c r="U16" s="287"/>
      <c r="V16" s="287"/>
      <c r="W16" s="287"/>
      <c r="X16" s="287"/>
      <c r="Y16" s="287"/>
      <c r="Z16" s="288"/>
    </row>
    <row r="17" spans="1:26" ht="30" customHeight="1">
      <c r="A17" s="21"/>
      <c r="B17" s="301"/>
      <c r="C17" s="301"/>
      <c r="D17" s="301"/>
      <c r="E17" s="301"/>
      <c r="F17" s="301"/>
      <c r="G17" s="22"/>
      <c r="H17" s="23"/>
      <c r="I17" s="289"/>
      <c r="J17" s="289"/>
      <c r="K17" s="289"/>
      <c r="L17" s="289"/>
      <c r="M17" s="289"/>
      <c r="N17" s="289"/>
      <c r="O17" s="289"/>
      <c r="P17" s="289"/>
      <c r="Q17" s="289"/>
      <c r="R17" s="289"/>
      <c r="S17" s="289"/>
      <c r="T17" s="289"/>
      <c r="U17" s="289"/>
      <c r="V17" s="289"/>
      <c r="W17" s="289"/>
      <c r="X17" s="289"/>
      <c r="Y17" s="289"/>
      <c r="Z17" s="290"/>
    </row>
    <row r="18" spans="1:26" ht="30" customHeight="1">
      <c r="A18" s="134"/>
      <c r="B18" s="300" t="s">
        <v>241</v>
      </c>
      <c r="C18" s="300"/>
      <c r="D18" s="300"/>
      <c r="E18" s="300"/>
      <c r="F18" s="300"/>
      <c r="G18" s="135"/>
      <c r="H18" s="136"/>
      <c r="I18" s="287" t="str">
        <f>IF(入力シート!C4="","",入力シート!C4)</f>
        <v/>
      </c>
      <c r="J18" s="287"/>
      <c r="K18" s="287"/>
      <c r="L18" s="287"/>
      <c r="M18" s="287"/>
      <c r="N18" s="287"/>
      <c r="O18" s="287"/>
      <c r="P18" s="287"/>
      <c r="Q18" s="287"/>
      <c r="R18" s="287"/>
      <c r="S18" s="287"/>
      <c r="T18" s="287"/>
      <c r="U18" s="287"/>
      <c r="V18" s="287"/>
      <c r="W18" s="287"/>
      <c r="X18" s="287"/>
      <c r="Y18" s="287"/>
      <c r="Z18" s="288"/>
    </row>
    <row r="19" spans="1:26" ht="30" customHeight="1">
      <c r="A19" s="134"/>
      <c r="B19" s="301"/>
      <c r="C19" s="301"/>
      <c r="D19" s="301"/>
      <c r="E19" s="301"/>
      <c r="F19" s="301"/>
      <c r="G19" s="135"/>
      <c r="H19" s="136"/>
      <c r="I19" s="289"/>
      <c r="J19" s="289"/>
      <c r="K19" s="289"/>
      <c r="L19" s="289"/>
      <c r="M19" s="289"/>
      <c r="N19" s="289"/>
      <c r="O19" s="289"/>
      <c r="P19" s="289"/>
      <c r="Q19" s="289"/>
      <c r="R19" s="289"/>
      <c r="S19" s="289"/>
      <c r="T19" s="289"/>
      <c r="U19" s="289"/>
      <c r="V19" s="289"/>
      <c r="W19" s="289"/>
      <c r="X19" s="289"/>
      <c r="Y19" s="289"/>
      <c r="Z19" s="290"/>
    </row>
    <row r="20" spans="1:26" ht="30" customHeight="1">
      <c r="A20" s="18"/>
      <c r="B20" s="300" t="s">
        <v>47</v>
      </c>
      <c r="C20" s="300"/>
      <c r="D20" s="300"/>
      <c r="E20" s="300"/>
      <c r="F20" s="300"/>
      <c r="G20" s="19"/>
      <c r="H20" s="20"/>
      <c r="I20" s="287" t="str">
        <f>IF(入力シート!C9="","",入力シート!C9)</f>
        <v/>
      </c>
      <c r="J20" s="287"/>
      <c r="K20" s="287"/>
      <c r="L20" s="287"/>
      <c r="M20" s="287"/>
      <c r="N20" s="287"/>
      <c r="O20" s="287"/>
      <c r="P20" s="287"/>
      <c r="Q20" s="287"/>
      <c r="R20" s="287"/>
      <c r="S20" s="287"/>
      <c r="T20" s="287"/>
      <c r="U20" s="287"/>
      <c r="V20" s="287"/>
      <c r="W20" s="287"/>
      <c r="X20" s="287"/>
      <c r="Y20" s="287"/>
      <c r="Z20" s="288"/>
    </row>
    <row r="21" spans="1:26" ht="30" customHeight="1">
      <c r="A21" s="21"/>
      <c r="B21" s="301"/>
      <c r="C21" s="301"/>
      <c r="D21" s="301"/>
      <c r="E21" s="301"/>
      <c r="F21" s="301"/>
      <c r="G21" s="22"/>
      <c r="H21" s="23"/>
      <c r="I21" s="289"/>
      <c r="J21" s="289"/>
      <c r="K21" s="289"/>
      <c r="L21" s="289"/>
      <c r="M21" s="289"/>
      <c r="N21" s="289"/>
      <c r="O21" s="289"/>
      <c r="P21" s="289"/>
      <c r="Q21" s="289"/>
      <c r="R21" s="289"/>
      <c r="S21" s="289"/>
      <c r="T21" s="289"/>
      <c r="U21" s="289"/>
      <c r="V21" s="289"/>
      <c r="W21" s="289"/>
      <c r="X21" s="289"/>
      <c r="Y21" s="289"/>
      <c r="Z21" s="290"/>
    </row>
    <row r="22" spans="1:26" ht="30" customHeight="1">
      <c r="A22" s="18"/>
      <c r="B22" s="300" t="s">
        <v>19</v>
      </c>
      <c r="C22" s="300"/>
      <c r="D22" s="300"/>
      <c r="E22" s="300"/>
      <c r="F22" s="300"/>
      <c r="G22" s="19"/>
      <c r="H22" s="20"/>
      <c r="I22" s="291" t="str">
        <f>IF(入力シート!C31="","令和　　年　　月　　日",TEXT(入力シート!C31,"ggge年m月d日"))</f>
        <v>令和　　年　　月　　日</v>
      </c>
      <c r="J22" s="291"/>
      <c r="K22" s="291"/>
      <c r="L22" s="291"/>
      <c r="M22" s="291"/>
      <c r="N22" s="291"/>
      <c r="O22" s="291"/>
      <c r="P22" s="291"/>
      <c r="Q22" s="296" t="s">
        <v>48</v>
      </c>
      <c r="R22" s="296"/>
      <c r="S22" s="296"/>
      <c r="T22" s="296"/>
      <c r="U22" s="296"/>
      <c r="V22" s="298" t="str">
        <f>IF(入力シート!C32="","",入力シート!C32)</f>
        <v/>
      </c>
      <c r="W22" s="298"/>
      <c r="X22" s="298"/>
      <c r="Y22" s="302" t="s">
        <v>18</v>
      </c>
      <c r="Z22" s="25"/>
    </row>
    <row r="23" spans="1:26" ht="30" customHeight="1">
      <c r="A23" s="21"/>
      <c r="B23" s="301"/>
      <c r="C23" s="301"/>
      <c r="D23" s="301"/>
      <c r="E23" s="301"/>
      <c r="F23" s="301"/>
      <c r="G23" s="22"/>
      <c r="H23" s="23"/>
      <c r="I23" s="292"/>
      <c r="J23" s="292"/>
      <c r="K23" s="292"/>
      <c r="L23" s="292"/>
      <c r="M23" s="292"/>
      <c r="N23" s="292"/>
      <c r="O23" s="292"/>
      <c r="P23" s="292"/>
      <c r="Q23" s="297"/>
      <c r="R23" s="297"/>
      <c r="S23" s="297"/>
      <c r="T23" s="297"/>
      <c r="U23" s="297"/>
      <c r="V23" s="299"/>
      <c r="W23" s="299"/>
      <c r="X23" s="299"/>
      <c r="Y23" s="303"/>
      <c r="Z23" s="27"/>
    </row>
    <row r="24" spans="1:26" ht="30" customHeight="1">
      <c r="A24" s="18"/>
      <c r="B24" s="300" t="s">
        <v>49</v>
      </c>
      <c r="C24" s="300"/>
      <c r="D24" s="300"/>
      <c r="E24" s="300"/>
      <c r="F24" s="300"/>
      <c r="G24" s="19"/>
      <c r="H24" s="20"/>
      <c r="I24" s="291" t="str">
        <f>IF(入力シート!C33="","令和　　年　　月　　日",TEXT(入力シート!C33,"ggge年m月d日"))</f>
        <v>令和　　年　　月　　日</v>
      </c>
      <c r="J24" s="291"/>
      <c r="K24" s="291"/>
      <c r="L24" s="291"/>
      <c r="M24" s="291"/>
      <c r="N24" s="291"/>
      <c r="O24" s="291"/>
      <c r="P24" s="291"/>
      <c r="Q24" s="24"/>
      <c r="R24" s="24"/>
      <c r="S24" s="24"/>
      <c r="T24" s="24"/>
      <c r="U24" s="24"/>
      <c r="V24" s="24"/>
      <c r="W24" s="24"/>
      <c r="X24" s="24"/>
      <c r="Y24" s="24"/>
      <c r="Z24" s="25"/>
    </row>
    <row r="25" spans="1:26" ht="30" customHeight="1">
      <c r="A25" s="21"/>
      <c r="B25" s="301"/>
      <c r="C25" s="301"/>
      <c r="D25" s="301"/>
      <c r="E25" s="301"/>
      <c r="F25" s="301"/>
      <c r="G25" s="22"/>
      <c r="H25" s="23"/>
      <c r="I25" s="292"/>
      <c r="J25" s="292"/>
      <c r="K25" s="292"/>
      <c r="L25" s="292"/>
      <c r="M25" s="292"/>
      <c r="N25" s="292"/>
      <c r="O25" s="292"/>
      <c r="P25" s="292"/>
      <c r="Q25" s="26"/>
      <c r="R25" s="26"/>
      <c r="S25" s="26"/>
      <c r="T25" s="26"/>
      <c r="U25" s="26"/>
      <c r="V25" s="26"/>
      <c r="W25" s="26"/>
      <c r="X25" s="26"/>
      <c r="Y25" s="26"/>
      <c r="Z25" s="27"/>
    </row>
    <row r="26" spans="1:26" ht="24.95" customHeight="1">
      <c r="A26" s="4" t="s">
        <v>266</v>
      </c>
      <c r="B26" s="2"/>
      <c r="C26" s="2"/>
      <c r="D26" s="2"/>
      <c r="E26" s="2"/>
      <c r="F26" s="2"/>
      <c r="G26" s="2"/>
      <c r="H26" s="2"/>
      <c r="I26" s="2"/>
      <c r="J26" s="2"/>
      <c r="K26" s="2"/>
      <c r="L26" s="2"/>
      <c r="M26" s="2"/>
      <c r="N26" s="2"/>
      <c r="O26" s="2"/>
      <c r="P26" s="2"/>
      <c r="Q26" s="2"/>
      <c r="R26" s="2"/>
      <c r="S26" s="2"/>
      <c r="T26" s="2"/>
      <c r="U26" s="2"/>
      <c r="V26" s="2"/>
      <c r="W26" s="2"/>
      <c r="X26" s="2"/>
      <c r="Y26" s="2"/>
      <c r="Z26" s="2"/>
    </row>
    <row r="27" spans="1:26" ht="24.9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sheetData>
  <mergeCells count="18">
    <mergeCell ref="I24:P25"/>
    <mergeCell ref="A13:Z14"/>
    <mergeCell ref="Q22:U23"/>
    <mergeCell ref="V22:X23"/>
    <mergeCell ref="B22:F23"/>
    <mergeCell ref="B20:F21"/>
    <mergeCell ref="I20:Z21"/>
    <mergeCell ref="B24:F25"/>
    <mergeCell ref="B18:F19"/>
    <mergeCell ref="I18:Z19"/>
    <mergeCell ref="Y22:Y23"/>
    <mergeCell ref="B16:F17"/>
    <mergeCell ref="I16:Z17"/>
    <mergeCell ref="I22:P23"/>
    <mergeCell ref="A4:Z4"/>
    <mergeCell ref="R9:Z9"/>
    <mergeCell ref="R11:Z11"/>
    <mergeCell ref="R10:Z10"/>
  </mergeCells>
  <phoneticPr fontId="2"/>
  <printOptions horizontalCentered="1"/>
  <pageMargins left="0.98425196850393704" right="0.98425196850393704"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249977111117893"/>
  </sheetPr>
  <dimension ref="A1:U50"/>
  <sheetViews>
    <sheetView workbookViewId="0">
      <selection activeCell="G8" sqref="G8"/>
    </sheetView>
  </sheetViews>
  <sheetFormatPr defaultRowHeight="14.25"/>
  <cols>
    <col min="1" max="2" width="9" style="34"/>
    <col min="3" max="3" width="3.375" style="34" customWidth="1"/>
    <col min="4" max="4" width="7.625" style="34" customWidth="1"/>
    <col min="5" max="5" width="15.625" style="34" customWidth="1"/>
    <col min="6" max="6" width="3.75" style="34" customWidth="1"/>
    <col min="7" max="7" width="10.5" style="34" customWidth="1"/>
    <col min="8" max="8" width="12.75" style="34" customWidth="1"/>
    <col min="9" max="9" width="15.25" style="34" customWidth="1"/>
    <col min="10" max="10" width="9" style="34"/>
    <col min="11" max="11" width="0" style="36" hidden="1" customWidth="1"/>
    <col min="12" max="18" width="0" style="34" hidden="1" customWidth="1"/>
    <col min="19" max="21" width="9" style="34"/>
    <col min="22" max="32" width="9" style="34" customWidth="1"/>
    <col min="33" max="16384" width="9" style="34"/>
  </cols>
  <sheetData>
    <row r="1" spans="1:21" ht="34.5" customHeight="1">
      <c r="A1" s="34" t="str">
        <f>申請書!BE1</f>
        <v>様式第10号（第11条関係）</v>
      </c>
      <c r="E1" s="182"/>
      <c r="F1" s="182"/>
      <c r="G1" s="182"/>
      <c r="H1" s="182"/>
      <c r="K1" s="16" t="s">
        <v>107</v>
      </c>
    </row>
    <row r="2" spans="1:21" ht="34.5" customHeight="1">
      <c r="A2" s="306" t="str">
        <f>申請書!BF1</f>
        <v>下　水　道　使　用　開　始　等　届　出　書</v>
      </c>
      <c r="B2" s="306"/>
      <c r="C2" s="306"/>
      <c r="D2" s="306"/>
      <c r="E2" s="306"/>
      <c r="F2" s="306"/>
      <c r="G2" s="306"/>
      <c r="H2" s="306"/>
      <c r="I2" s="306"/>
      <c r="K2" s="16" t="s">
        <v>50</v>
      </c>
    </row>
    <row r="3" spans="1:21" ht="34.5" customHeight="1">
      <c r="A3" s="306" t="s">
        <v>105</v>
      </c>
      <c r="B3" s="306"/>
      <c r="C3" s="306"/>
      <c r="D3" s="306"/>
      <c r="E3" s="306"/>
      <c r="F3" s="306"/>
      <c r="G3" s="306"/>
      <c r="H3" s="306"/>
      <c r="I3" s="306"/>
      <c r="K3" s="16" t="s">
        <v>51</v>
      </c>
    </row>
    <row r="4" spans="1:21" ht="34.5" customHeight="1">
      <c r="U4" s="1"/>
    </row>
    <row r="5" spans="1:21" ht="34.5" customHeight="1" thickBot="1">
      <c r="A5" s="323" t="s">
        <v>251</v>
      </c>
      <c r="B5" s="323"/>
      <c r="C5" s="323"/>
      <c r="D5" s="323"/>
      <c r="U5" s="1"/>
    </row>
    <row r="6" spans="1:21" ht="34.5" customHeight="1" thickBot="1">
      <c r="G6" s="340" t="str">
        <f>IF(入力シート!C34="","　　　　　　年　　　月　　　日　　届出　",TEXT(入力シート!C34,"ggge年m月d日　届出　"))</f>
        <v>　　　　　　年　　　月　　　日　　届出　</v>
      </c>
      <c r="H6" s="341"/>
      <c r="I6" s="342"/>
      <c r="J6" s="37"/>
      <c r="U6" s="1"/>
    </row>
    <row r="7" spans="1:21" ht="34.5" customHeight="1">
      <c r="A7" s="345" t="s">
        <v>101</v>
      </c>
      <c r="B7" s="162" t="s">
        <v>55</v>
      </c>
      <c r="C7" s="132"/>
      <c r="D7" s="347" t="str">
        <f>IF(入力シート!C3="","",入力シート!C3)</f>
        <v/>
      </c>
      <c r="E7" s="347"/>
      <c r="F7" s="133"/>
      <c r="G7" s="164" t="s">
        <v>59</v>
      </c>
      <c r="H7" s="343" t="str">
        <f>IF(入力シート!C6="","",入力シート!C6)</f>
        <v/>
      </c>
      <c r="I7" s="344"/>
      <c r="J7" s="41"/>
      <c r="K7" s="34"/>
      <c r="U7" s="1"/>
    </row>
    <row r="8" spans="1:21" ht="34.5" customHeight="1">
      <c r="A8" s="346"/>
      <c r="B8" s="163" t="s">
        <v>57</v>
      </c>
      <c r="C8" s="38"/>
      <c r="D8" s="314" t="str">
        <f>IF(入力シート!C4="","",入力シート!C4)</f>
        <v/>
      </c>
      <c r="E8" s="314"/>
      <c r="F8" s="39"/>
      <c r="G8" s="165" t="s">
        <v>116</v>
      </c>
      <c r="H8" s="343" t="str">
        <f>IF(入力シート!C22="","",入力シート!C22)</f>
        <v/>
      </c>
      <c r="I8" s="344"/>
      <c r="J8" s="41"/>
      <c r="U8" s="1"/>
    </row>
    <row r="9" spans="1:21" ht="34.5" customHeight="1">
      <c r="A9" s="394" t="s">
        <v>246</v>
      </c>
      <c r="B9" s="395"/>
      <c r="C9" s="38"/>
      <c r="D9" s="314" t="str">
        <f>IF(入力シート!C35="","",入力シート!C35)</f>
        <v>同上</v>
      </c>
      <c r="E9" s="314"/>
      <c r="F9" s="39"/>
      <c r="G9" s="166" t="s">
        <v>13</v>
      </c>
      <c r="H9" s="343" t="str">
        <f>IF(入力シート!C36="","",入力シート!C36)</f>
        <v/>
      </c>
      <c r="I9" s="344"/>
      <c r="J9" s="41"/>
      <c r="K9" s="334"/>
      <c r="L9" s="335"/>
      <c r="U9" s="1"/>
    </row>
    <row r="10" spans="1:21" ht="34.5" customHeight="1">
      <c r="A10" s="336" t="s">
        <v>106</v>
      </c>
      <c r="B10" s="337"/>
      <c r="C10" s="38"/>
      <c r="D10" s="314" t="str">
        <f>IF(入力シート!C37="","",入力シート!C37)</f>
        <v>同上</v>
      </c>
      <c r="E10" s="314"/>
      <c r="F10" s="39"/>
      <c r="G10" s="167" t="s">
        <v>13</v>
      </c>
      <c r="H10" s="343" t="str">
        <f>IF(入力シート!C38="","",入力シート!C38)</f>
        <v/>
      </c>
      <c r="I10" s="344"/>
      <c r="J10" s="41"/>
    </row>
    <row r="11" spans="1:21" ht="34.5" customHeight="1">
      <c r="A11" s="407" t="s">
        <v>247</v>
      </c>
      <c r="B11" s="408"/>
      <c r="C11" s="43"/>
      <c r="D11" s="316" t="str">
        <f>IF(入力シート!C8="","備前市",入力シート!C8)</f>
        <v>備前市</v>
      </c>
      <c r="E11" s="316"/>
      <c r="F11" s="314"/>
      <c r="G11" s="314"/>
      <c r="H11" s="314"/>
      <c r="I11" s="315"/>
      <c r="J11" s="41"/>
    </row>
    <row r="12" spans="1:21" ht="34.5" customHeight="1">
      <c r="A12" s="409" t="s">
        <v>63</v>
      </c>
      <c r="B12" s="410"/>
      <c r="C12" s="161"/>
      <c r="D12" s="314" t="str">
        <f>IF(入力シート!C39="","　　　　　年　　　　月　　　　日（　開始　・　中止　・　廃止　・　変更　・　名変　）",TEXT(入力シート!C39,"ggge年m月d日　")&amp;"(　"&amp;入力シート!C40&amp;"　)")</f>
        <v>　　　　　年　　　　月　　　　日（　開始　・　中止　・　廃止　・　変更　・　名変　）</v>
      </c>
      <c r="E12" s="314"/>
      <c r="F12" s="314"/>
      <c r="G12" s="314"/>
      <c r="H12" s="314"/>
      <c r="I12" s="315"/>
      <c r="J12" s="41"/>
    </row>
    <row r="13" spans="1:21" ht="20.100000000000001" customHeight="1">
      <c r="A13" s="317" t="s">
        <v>250</v>
      </c>
      <c r="B13" s="318"/>
      <c r="C13" s="42"/>
      <c r="D13" s="338" t="str">
        <f>IF(入力シート!C10="","水道水　・　井戸水（ 手動 ・ 動力 ）　・　その他( 水道井戸（ 手動 ・ 動力 ）併用 )",IF(入力シート!C10="水道","水道水",IF(入力シート!C10="井戸","井戸水（ 手動 ・ 動力 ）","その他( 水道井戸（ 手動 ・ 動力 ）併用 )")))</f>
        <v>水道水　・　井戸水（ 手動 ・ 動力 ）　・　その他( 水道井戸（ 手動 ・ 動力 ）併用 )</v>
      </c>
      <c r="E13" s="338"/>
      <c r="F13" s="338"/>
      <c r="G13" s="338"/>
      <c r="H13" s="338"/>
      <c r="I13" s="339"/>
      <c r="J13" s="41"/>
    </row>
    <row r="14" spans="1:21" ht="20.100000000000001" customHeight="1">
      <c r="A14" s="319"/>
      <c r="B14" s="320"/>
      <c r="C14" s="101"/>
      <c r="D14" s="143" t="s">
        <v>248</v>
      </c>
      <c r="E14" s="186" t="str">
        <f>IF(入力シート!C10="","　　　　　　　人",IF(D13="水道水","　　　　　　　人",入力シート!C13))</f>
        <v>　　　　　　　人</v>
      </c>
      <c r="F14" s="141"/>
      <c r="G14" s="141"/>
      <c r="H14" s="141"/>
      <c r="I14" s="142"/>
      <c r="J14" s="41"/>
    </row>
    <row r="15" spans="1:21" ht="15" customHeight="1">
      <c r="A15" s="321"/>
      <c r="B15" s="322"/>
      <c r="C15" s="43"/>
      <c r="D15" s="187" t="s">
        <v>249</v>
      </c>
      <c r="E15" s="102"/>
      <c r="F15" s="102"/>
      <c r="G15" s="102"/>
      <c r="H15" s="102"/>
      <c r="I15" s="140"/>
      <c r="J15" s="41"/>
    </row>
    <row r="16" spans="1:21" ht="34.5" customHeight="1">
      <c r="A16" s="346" t="s">
        <v>68</v>
      </c>
      <c r="B16" s="396"/>
      <c r="C16" s="38"/>
      <c r="D16" s="314" t="str">
        <f>IF(入力シート!C11="","一般用　・　会社工場用　・　その他(　　　　　　　　　　　　　　　)",入力シート!C11)</f>
        <v>一般用　・　会社工場用　・　その他(　　　　　　　　　　　　　　　)</v>
      </c>
      <c r="E16" s="314"/>
      <c r="F16" s="314"/>
      <c r="G16" s="314"/>
      <c r="H16" s="314"/>
      <c r="I16" s="315"/>
      <c r="J16" s="41"/>
      <c r="K16" s="34"/>
    </row>
    <row r="17" spans="1:16" ht="34.5" customHeight="1">
      <c r="A17" s="346" t="s">
        <v>69</v>
      </c>
      <c r="B17" s="396"/>
      <c r="C17" s="38"/>
      <c r="D17" s="314" t="str">
        <f>IF(入力シート!C41="","既　存　　・　　新　築　　・　　増改築　　・　　撤　去",入力シート!C41)</f>
        <v>既　存　　・　　新　築　　・　　増改築　　・　　撤　去</v>
      </c>
      <c r="E17" s="314"/>
      <c r="F17" s="314"/>
      <c r="G17" s="314"/>
      <c r="H17" s="314"/>
      <c r="I17" s="315"/>
      <c r="J17" s="41"/>
    </row>
    <row r="18" spans="1:16" ht="34.5" customHeight="1">
      <c r="A18" s="403" t="s">
        <v>102</v>
      </c>
      <c r="B18" s="404"/>
      <c r="C18" s="38"/>
      <c r="D18" s="314" t="str">
        <f>IF(入力シート!C42="","口座振替(金融機関　　　　　　　　　　　　　)　・　集金　・　直納",入力シート!C42)</f>
        <v>口座振替(金融機関　　　　　　　　　　　　　)　・　集金　・　直納</v>
      </c>
      <c r="E18" s="314"/>
      <c r="F18" s="314"/>
      <c r="G18" s="314"/>
      <c r="H18" s="314"/>
      <c r="I18" s="315"/>
      <c r="J18" s="41"/>
    </row>
    <row r="19" spans="1:16" ht="34.5" customHeight="1">
      <c r="A19" s="307" t="s">
        <v>117</v>
      </c>
      <c r="B19" s="308"/>
      <c r="C19" s="304" t="s">
        <v>75</v>
      </c>
      <c r="D19" s="305"/>
      <c r="E19" s="311" t="str">
        <f>IF(入力シート!C43="","水道水  ・  井戸水　（  手動  ・  動力  ）  ・  その他（　　　　）",入力シート!C43)</f>
        <v>水道水  ・  井戸水　（  手動  ・  動力  ）  ・  その他（　　　　）</v>
      </c>
      <c r="F19" s="312"/>
      <c r="G19" s="312"/>
      <c r="H19" s="312"/>
      <c r="I19" s="313"/>
      <c r="J19" s="41"/>
    </row>
    <row r="20" spans="1:16" ht="34.5" customHeight="1">
      <c r="A20" s="309"/>
      <c r="B20" s="310"/>
      <c r="C20" s="304" t="s">
        <v>77</v>
      </c>
      <c r="D20" s="305"/>
      <c r="E20" s="311" t="str">
        <f>IF(入力シート!C44="","水道水  ・  井戸水　（  手動  ・  動力  ）  ・  その他（　　　　）",入力シート!C44)</f>
        <v>水道水  ・  井戸水　（  手動  ・  動力  ）  ・  その他（　　　　）</v>
      </c>
      <c r="F20" s="312"/>
      <c r="G20" s="312"/>
      <c r="H20" s="312"/>
      <c r="I20" s="313"/>
      <c r="J20" s="41"/>
    </row>
    <row r="21" spans="1:16" ht="34.5" customHeight="1">
      <c r="A21" s="399" t="s">
        <v>103</v>
      </c>
      <c r="B21" s="400"/>
      <c r="C21" s="304" t="s">
        <v>75</v>
      </c>
      <c r="D21" s="305"/>
      <c r="E21" s="183" t="str">
        <f>IF(入力シート!C45="","",入力シート!C45)</f>
        <v/>
      </c>
      <c r="F21" s="184" t="s">
        <v>313</v>
      </c>
      <c r="G21" s="184"/>
      <c r="H21" s="184"/>
      <c r="I21" s="185"/>
      <c r="J21" s="41"/>
      <c r="K21" s="42"/>
    </row>
    <row r="22" spans="1:16" ht="34.5" customHeight="1">
      <c r="A22" s="401"/>
      <c r="B22" s="402"/>
      <c r="C22" s="304" t="s">
        <v>77</v>
      </c>
      <c r="D22" s="305"/>
      <c r="E22" s="183" t="str">
        <f>IF(入力シート!C46="","",入力シート!C46)</f>
        <v/>
      </c>
      <c r="F22" s="184" t="s">
        <v>313</v>
      </c>
      <c r="G22" s="184"/>
      <c r="H22" s="184"/>
      <c r="I22" s="185"/>
      <c r="J22" s="41"/>
      <c r="K22" s="43"/>
    </row>
    <row r="23" spans="1:16" ht="34.5" customHeight="1" thickBot="1">
      <c r="A23" s="397" t="s">
        <v>104</v>
      </c>
      <c r="B23" s="398"/>
      <c r="C23" s="405" t="str">
        <f>IF(入力シート!C47="","改築　　・　　移転　　・　　長期出張等　　・　　その他(　　　　　　　　　　　　)",入力シート!C47)</f>
        <v>改築　　・　　移転　　・　　長期出張等　　・　　その他(　　　　　　　　　　　　)</v>
      </c>
      <c r="D23" s="405"/>
      <c r="E23" s="405"/>
      <c r="F23" s="405"/>
      <c r="G23" s="405"/>
      <c r="H23" s="405"/>
      <c r="I23" s="406"/>
      <c r="J23" s="41"/>
    </row>
    <row r="24" spans="1:16" ht="24" customHeight="1">
      <c r="A24" s="34" t="s">
        <v>85</v>
      </c>
    </row>
    <row r="25" spans="1:16" ht="15.75">
      <c r="K25" s="35"/>
    </row>
    <row r="26" spans="1:16" ht="15" thickBot="1">
      <c r="K26" s="16" t="s">
        <v>52</v>
      </c>
    </row>
    <row r="27" spans="1:16" ht="15.75" thickTop="1" thickBot="1">
      <c r="K27" s="332"/>
      <c r="L27" s="332"/>
      <c r="M27" s="332"/>
      <c r="N27" s="333"/>
      <c r="O27" s="324" t="s">
        <v>53</v>
      </c>
      <c r="P27" s="325"/>
    </row>
    <row r="28" spans="1:16" ht="15.75" thickTop="1" thickBot="1">
      <c r="K28" s="326" t="s">
        <v>54</v>
      </c>
      <c r="L28" s="44" t="s">
        <v>55</v>
      </c>
      <c r="M28" s="328"/>
      <c r="N28" s="329"/>
      <c r="O28" s="45" t="s">
        <v>56</v>
      </c>
      <c r="P28" s="46"/>
    </row>
    <row r="29" spans="1:16" ht="15" thickBot="1">
      <c r="K29" s="327"/>
      <c r="L29" s="45" t="s">
        <v>57</v>
      </c>
      <c r="M29" s="330" t="s">
        <v>58</v>
      </c>
      <c r="N29" s="331"/>
      <c r="O29" s="45" t="s">
        <v>59</v>
      </c>
      <c r="P29" s="47"/>
    </row>
    <row r="30" spans="1:16">
      <c r="K30" s="348" t="s">
        <v>60</v>
      </c>
      <c r="L30" s="349"/>
      <c r="M30" s="350"/>
      <c r="N30" s="351"/>
      <c r="O30" s="354" t="s">
        <v>59</v>
      </c>
      <c r="P30" s="356"/>
    </row>
    <row r="31" spans="1:16" ht="16.5" thickBot="1">
      <c r="K31" s="358" t="s">
        <v>108</v>
      </c>
      <c r="L31" s="359"/>
      <c r="M31" s="352"/>
      <c r="N31" s="353"/>
      <c r="O31" s="355"/>
      <c r="P31" s="357"/>
    </row>
    <row r="32" spans="1:16">
      <c r="K32" s="348" t="s">
        <v>61</v>
      </c>
      <c r="L32" s="349"/>
      <c r="M32" s="350"/>
      <c r="N32" s="351"/>
      <c r="O32" s="354" t="s">
        <v>62</v>
      </c>
      <c r="P32" s="356"/>
    </row>
    <row r="33" spans="11:16" ht="16.5" thickBot="1">
      <c r="K33" s="358" t="s">
        <v>109</v>
      </c>
      <c r="L33" s="359"/>
      <c r="M33" s="352"/>
      <c r="N33" s="353"/>
      <c r="O33" s="355"/>
      <c r="P33" s="357"/>
    </row>
    <row r="34" spans="11:16" ht="15" thickBot="1">
      <c r="K34" s="365" t="s">
        <v>110</v>
      </c>
      <c r="L34" s="366"/>
      <c r="M34" s="362"/>
      <c r="N34" s="363"/>
      <c r="O34" s="363"/>
      <c r="P34" s="364"/>
    </row>
    <row r="35" spans="11:16" ht="15" thickBot="1">
      <c r="K35" s="365" t="s">
        <v>63</v>
      </c>
      <c r="L35" s="366"/>
      <c r="M35" s="330" t="s">
        <v>64</v>
      </c>
      <c r="N35" s="367"/>
      <c r="O35" s="367"/>
      <c r="P35" s="368"/>
    </row>
    <row r="36" spans="11:16">
      <c r="K36" s="348" t="s">
        <v>65</v>
      </c>
      <c r="L36" s="349"/>
      <c r="M36" s="350" t="s">
        <v>111</v>
      </c>
      <c r="N36" s="369"/>
      <c r="O36" s="369"/>
      <c r="P36" s="370"/>
    </row>
    <row r="37" spans="11:16">
      <c r="K37" s="377" t="s">
        <v>66</v>
      </c>
      <c r="L37" s="378"/>
      <c r="M37" s="380" t="s">
        <v>112</v>
      </c>
      <c r="N37" s="381"/>
      <c r="O37" s="381"/>
      <c r="P37" s="382"/>
    </row>
    <row r="38" spans="11:16" ht="15" thickBot="1">
      <c r="K38" s="383"/>
      <c r="L38" s="384"/>
      <c r="M38" s="352" t="s">
        <v>67</v>
      </c>
      <c r="N38" s="379"/>
      <c r="O38" s="379"/>
      <c r="P38" s="385"/>
    </row>
    <row r="39" spans="11:16" ht="15" thickBot="1">
      <c r="K39" s="365" t="s">
        <v>68</v>
      </c>
      <c r="L39" s="366"/>
      <c r="M39" s="362" t="s">
        <v>113</v>
      </c>
      <c r="N39" s="363"/>
      <c r="O39" s="363"/>
      <c r="P39" s="364"/>
    </row>
    <row r="40" spans="11:16" ht="15" thickBot="1">
      <c r="K40" s="365" t="s">
        <v>69</v>
      </c>
      <c r="L40" s="366"/>
      <c r="M40" s="386" t="s">
        <v>70</v>
      </c>
      <c r="N40" s="365"/>
      <c r="O40" s="365"/>
      <c r="P40" s="387"/>
    </row>
    <row r="41" spans="11:16">
      <c r="K41" s="348" t="s">
        <v>71</v>
      </c>
      <c r="L41" s="349"/>
      <c r="M41" s="388" t="s">
        <v>114</v>
      </c>
      <c r="N41" s="348"/>
      <c r="O41" s="348"/>
      <c r="P41" s="389"/>
    </row>
    <row r="42" spans="11:16" ht="15" thickBot="1">
      <c r="K42" s="360" t="s">
        <v>72</v>
      </c>
      <c r="L42" s="361"/>
      <c r="M42" s="390"/>
      <c r="N42" s="360"/>
      <c r="O42" s="360"/>
      <c r="P42" s="391"/>
    </row>
    <row r="43" spans="11:16" ht="15" thickBot="1">
      <c r="K43" s="348" t="s">
        <v>73</v>
      </c>
      <c r="L43" s="349"/>
      <c r="M43" s="45" t="s">
        <v>75</v>
      </c>
      <c r="N43" s="362" t="s">
        <v>76</v>
      </c>
      <c r="O43" s="363"/>
      <c r="P43" s="364"/>
    </row>
    <row r="44" spans="11:16" ht="15" thickBot="1">
      <c r="K44" s="379" t="s">
        <v>74</v>
      </c>
      <c r="L44" s="353"/>
      <c r="M44" s="45" t="s">
        <v>77</v>
      </c>
      <c r="N44" s="362" t="s">
        <v>76</v>
      </c>
      <c r="O44" s="363"/>
      <c r="P44" s="364"/>
    </row>
    <row r="45" spans="11:16">
      <c r="K45" s="348" t="s">
        <v>78</v>
      </c>
      <c r="L45" s="349"/>
      <c r="M45" s="354" t="s">
        <v>75</v>
      </c>
      <c r="N45" s="371" t="s">
        <v>81</v>
      </c>
      <c r="O45" s="372"/>
      <c r="P45" s="373"/>
    </row>
    <row r="46" spans="11:16" ht="15" thickBot="1">
      <c r="K46" s="377" t="s">
        <v>79</v>
      </c>
      <c r="L46" s="378"/>
      <c r="M46" s="355"/>
      <c r="N46" s="374"/>
      <c r="O46" s="375"/>
      <c r="P46" s="376"/>
    </row>
    <row r="47" spans="11:16" ht="15" thickBot="1">
      <c r="K47" s="379" t="s">
        <v>80</v>
      </c>
      <c r="L47" s="353"/>
      <c r="M47" s="45" t="s">
        <v>77</v>
      </c>
      <c r="N47" s="362" t="s">
        <v>82</v>
      </c>
      <c r="O47" s="363"/>
      <c r="P47" s="364"/>
    </row>
    <row r="48" spans="11:16">
      <c r="K48" s="348" t="s">
        <v>83</v>
      </c>
      <c r="L48" s="349"/>
      <c r="M48" s="350" t="s">
        <v>115</v>
      </c>
      <c r="N48" s="369"/>
      <c r="O48" s="369"/>
      <c r="P48" s="370"/>
    </row>
    <row r="49" spans="11:16" ht="15" thickBot="1">
      <c r="K49" s="332" t="s">
        <v>84</v>
      </c>
      <c r="L49" s="393"/>
      <c r="M49" s="392"/>
      <c r="N49" s="332"/>
      <c r="O49" s="332"/>
      <c r="P49" s="333"/>
    </row>
    <row r="50" spans="11:16" ht="15" thickTop="1"/>
  </sheetData>
  <mergeCells count="83">
    <mergeCell ref="K48:L48"/>
    <mergeCell ref="M48:P49"/>
    <mergeCell ref="K49:L49"/>
    <mergeCell ref="H9:I9"/>
    <mergeCell ref="A9:B9"/>
    <mergeCell ref="A16:B16"/>
    <mergeCell ref="A17:B17"/>
    <mergeCell ref="K45:L45"/>
    <mergeCell ref="A23:B23"/>
    <mergeCell ref="A21:B22"/>
    <mergeCell ref="A18:B18"/>
    <mergeCell ref="C23:I23"/>
    <mergeCell ref="D16:I16"/>
    <mergeCell ref="A11:B11"/>
    <mergeCell ref="A12:B12"/>
    <mergeCell ref="M45:M46"/>
    <mergeCell ref="N45:P46"/>
    <mergeCell ref="K46:L46"/>
    <mergeCell ref="K47:L47"/>
    <mergeCell ref="N47:P47"/>
    <mergeCell ref="K37:L37"/>
    <mergeCell ref="M37:P37"/>
    <mergeCell ref="K44:L44"/>
    <mergeCell ref="N44:P44"/>
    <mergeCell ref="K38:L38"/>
    <mergeCell ref="M38:P38"/>
    <mergeCell ref="K39:L39"/>
    <mergeCell ref="M39:P39"/>
    <mergeCell ref="K40:L40"/>
    <mergeCell ref="M40:P40"/>
    <mergeCell ref="K41:L41"/>
    <mergeCell ref="M41:P42"/>
    <mergeCell ref="K42:L42"/>
    <mergeCell ref="K43:L43"/>
    <mergeCell ref="N43:P43"/>
    <mergeCell ref="K34:L34"/>
    <mergeCell ref="M34:P34"/>
    <mergeCell ref="K35:L35"/>
    <mergeCell ref="M35:P35"/>
    <mergeCell ref="K36:L36"/>
    <mergeCell ref="M36:P36"/>
    <mergeCell ref="K32:L32"/>
    <mergeCell ref="M32:N33"/>
    <mergeCell ref="O32:O33"/>
    <mergeCell ref="P32:P33"/>
    <mergeCell ref="K33:L33"/>
    <mergeCell ref="K30:L30"/>
    <mergeCell ref="M30:N31"/>
    <mergeCell ref="O30:O31"/>
    <mergeCell ref="P30:P31"/>
    <mergeCell ref="K31:L31"/>
    <mergeCell ref="K9:L9"/>
    <mergeCell ref="A10:B10"/>
    <mergeCell ref="D13:I13"/>
    <mergeCell ref="G6:I6"/>
    <mergeCell ref="H10:I10"/>
    <mergeCell ref="H8:I8"/>
    <mergeCell ref="A7:A8"/>
    <mergeCell ref="H7:I7"/>
    <mergeCell ref="D10:E10"/>
    <mergeCell ref="D9:E9"/>
    <mergeCell ref="D12:I12"/>
    <mergeCell ref="D7:E7"/>
    <mergeCell ref="O27:P27"/>
    <mergeCell ref="K28:K29"/>
    <mergeCell ref="M28:N28"/>
    <mergeCell ref="M29:N29"/>
    <mergeCell ref="K27:N27"/>
    <mergeCell ref="C21:D21"/>
    <mergeCell ref="C22:D22"/>
    <mergeCell ref="A2:I2"/>
    <mergeCell ref="A3:I3"/>
    <mergeCell ref="A19:B20"/>
    <mergeCell ref="E20:I20"/>
    <mergeCell ref="D18:I18"/>
    <mergeCell ref="D11:I11"/>
    <mergeCell ref="D17:I17"/>
    <mergeCell ref="C19:D19"/>
    <mergeCell ref="E19:I19"/>
    <mergeCell ref="C20:D20"/>
    <mergeCell ref="D8:E8"/>
    <mergeCell ref="A13:B15"/>
    <mergeCell ref="A5:D5"/>
  </mergeCells>
  <phoneticPr fontId="2"/>
  <dataValidations count="1">
    <dataValidation type="list" allowBlank="1" showInputMessage="1" sqref="C23:I23">
      <formula1>INDIRECT("T中止等理由[中止等理由]")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入力シート</vt:lpstr>
      <vt:lpstr>申請書</vt:lpstr>
      <vt:lpstr>チェックリスト</vt:lpstr>
      <vt:lpstr>高さ計算</vt:lpstr>
      <vt:lpstr>高さ計算 (見本)</vt:lpstr>
      <vt:lpstr>平面図</vt:lpstr>
      <vt:lpstr>縦断図</vt:lpstr>
      <vt:lpstr>完工届</vt:lpstr>
      <vt:lpstr>使用開始届</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同前 嘉浩</dc:creator>
  <cp:lastModifiedBy>西山　真史</cp:lastModifiedBy>
  <cp:lastPrinted>2021-03-26T07:20:22Z</cp:lastPrinted>
  <dcterms:created xsi:type="dcterms:W3CDTF">1997-01-08T22:48:59Z</dcterms:created>
  <dcterms:modified xsi:type="dcterms:W3CDTF">2021-03-29T01:57:07Z</dcterms:modified>
</cp:coreProperties>
</file>