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Bizen-fs\財政課\財政係\02-01-D　決算\08　新市統計（類団比較等）\財政状況資料集\H29決算分\20191017（10.16〆）平成29年度財政状況資料集の作成について\03_県への提出\"/>
    </mc:Choice>
  </mc:AlternateContent>
  <bookViews>
    <workbookView xWindow="0" yWindow="0" windowWidth="15360" windowHeight="7635" tabRatio="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P63" i="12" l="1"/>
  <c r="AP23" i="12" l="1"/>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<sst xmlns="http://schemas.openxmlformats.org/spreadsheetml/2006/main" count="1037" uniqueCount="613">
  <si>
    <t>標準財政規模比（％）</t>
    <phoneticPr fontId="7"/>
  </si>
  <si>
    <t>区分</t>
    <rPh sb="0" eb="2">
      <t>クブン</t>
    </rPh>
    <phoneticPr fontId="7"/>
  </si>
  <si>
    <t>年度</t>
    <rPh sb="0" eb="2">
      <t>ネンド</t>
    </rPh>
    <phoneticPr fontId="7"/>
  </si>
  <si>
    <t>財政調整基金残高</t>
    <rPh sb="0" eb="2">
      <t>ザイセイ</t>
    </rPh>
    <rPh sb="2" eb="4">
      <t>チョウセイ</t>
    </rPh>
    <rPh sb="4" eb="6">
      <t>キキン</t>
    </rPh>
    <rPh sb="6" eb="8">
      <t>ザンダカ</t>
    </rPh>
    <phoneticPr fontId="7"/>
  </si>
  <si>
    <t>実質収支額</t>
    <rPh sb="0" eb="2">
      <t>ジッシツ</t>
    </rPh>
    <rPh sb="2" eb="4">
      <t>シュウシ</t>
    </rPh>
    <rPh sb="4" eb="5">
      <t>ガク</t>
    </rPh>
    <phoneticPr fontId="7"/>
  </si>
  <si>
    <t>実質単年度収支</t>
    <rPh sb="0" eb="2">
      <t>ジッシツ</t>
    </rPh>
    <rPh sb="2" eb="5">
      <t>タンネンド</t>
    </rPh>
    <rPh sb="5" eb="7">
      <t>シュウシ</t>
    </rPh>
    <phoneticPr fontId="7"/>
  </si>
  <si>
    <t>標準財政規模比（％）</t>
    <phoneticPr fontId="7"/>
  </si>
  <si>
    <t>会計</t>
    <rPh sb="0" eb="2">
      <t>カイケイ</t>
    </rPh>
    <phoneticPr fontId="7"/>
  </si>
  <si>
    <t>※平成30年度中に市町村合併した団体で、合併前の団体ごとの決算に基づく連結実質赤字比率を算出していない団体については、グラフを表記しない。</t>
    <phoneticPr fontId="7"/>
  </si>
  <si>
    <t>（百万円）</t>
    <rPh sb="1" eb="2">
      <t>ヒャク</t>
    </rPh>
    <rPh sb="2" eb="4">
      <t>マンエン</t>
    </rPh>
    <phoneticPr fontId="7"/>
  </si>
  <si>
    <t>分子の構造</t>
    <rPh sb="0" eb="2">
      <t>ブンシ</t>
    </rPh>
    <rPh sb="3" eb="5">
      <t>コウゾウ</t>
    </rPh>
    <phoneticPr fontId="7"/>
  </si>
  <si>
    <t>元利償還金等(A)</t>
    <phoneticPr fontId="7"/>
  </si>
  <si>
    <t>元利償還金</t>
  </si>
  <si>
    <t>減債基金積立不足算定額</t>
    <phoneticPr fontId="7"/>
  </si>
  <si>
    <t>満期一括償還地方債に係る年度割相当額</t>
    <phoneticPr fontId="7"/>
  </si>
  <si>
    <t>公営企業債の元利償還金に対する繰入金</t>
  </si>
  <si>
    <t>組合等が起こした地方債の元利償還金に対する負担金等</t>
  </si>
  <si>
    <t>債務負担行為に基づく支出額</t>
  </si>
  <si>
    <t>一時借入金の利子</t>
    <phoneticPr fontId="7"/>
  </si>
  <si>
    <t>算入公債費等(B)</t>
    <phoneticPr fontId="7"/>
  </si>
  <si>
    <t>算入公債費等</t>
    <phoneticPr fontId="7"/>
  </si>
  <si>
    <t>(A)－(B)</t>
    <phoneticPr fontId="7"/>
  </si>
  <si>
    <t>実質公債費比率の分子</t>
    <phoneticPr fontId="7"/>
  </si>
  <si>
    <t>※平成30年度中に市町村合併した団体で、合併前の団体ごとの決算に基づく実質公債費比率を算出していない団体については、グラフを表記しない。</t>
    <phoneticPr fontId="7"/>
  </si>
  <si>
    <t>将来負担額(A)</t>
    <phoneticPr fontId="7"/>
  </si>
  <si>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</si>
  <si>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</si>
  <si>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</si>
  <si>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</si>
  <si>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</si>
  <si>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</si>
  <si>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7"/>
  </si>
  <si>
    <t>連結実質赤字額</t>
  </si>
  <si>
    <t>組合等連結実質赤字額負担見込額</t>
  </si>
  <si>
    <t>充当可能財源等(B)</t>
    <phoneticPr fontId="7"/>
  </si>
  <si>
    <t>充当可能基金</t>
  </si>
  <si>
    <t>充当可能特定歳入</t>
  </si>
  <si>
    <t>基準財政需要額算入見込額</t>
  </si>
  <si>
    <t>(A)－(B)</t>
    <phoneticPr fontId="7"/>
  </si>
  <si>
    <t>将来負担比率の分子</t>
  </si>
  <si>
    <t>※平成30年度中に市町村合併した団体で、合併前の団体ごとの決算に基づく将来負担比率を算出していない団体については、グラフを表記しない。</t>
    <phoneticPr fontId="7"/>
  </si>
  <si>
    <t>（百万円）</t>
    <rPh sb="1" eb="4">
      <t>ヒャクマンエン</t>
    </rPh>
    <phoneticPr fontId="7"/>
  </si>
  <si>
    <t>財政調整基金</t>
    <rPh sb="0" eb="2">
      <t>ザイセイ</t>
    </rPh>
    <rPh sb="2" eb="4">
      <t>チョウセイ</t>
    </rPh>
    <rPh sb="4" eb="6">
      <t>キキン</t>
    </rPh>
    <phoneticPr fontId="7"/>
  </si>
  <si>
    <t>減債基金</t>
    <rPh sb="0" eb="2">
      <t>ゲンサイ</t>
    </rPh>
    <rPh sb="2" eb="4">
      <t>キキン</t>
    </rPh>
    <phoneticPr fontId="7"/>
  </si>
  <si>
    <t>その他特定目的基金</t>
    <rPh sb="2" eb="3">
      <t>タ</t>
    </rPh>
    <rPh sb="3" eb="5">
      <t>トクテイ</t>
    </rPh>
    <rPh sb="5" eb="7">
      <t>モクテキ</t>
    </rPh>
    <rPh sb="7" eb="9">
      <t>キキン</t>
    </rPh>
    <phoneticPr fontId="7"/>
  </si>
  <si>
    <t>基金残高合計</t>
    <rPh sb="0" eb="2">
      <t>キキン</t>
    </rPh>
    <rPh sb="2" eb="4">
      <t>ザンダカ</t>
    </rPh>
    <rPh sb="4" eb="6">
      <t>ゴウケイ</t>
    </rPh>
    <phoneticPr fontId="7"/>
  </si>
  <si>
    <t>当該団体(円)</t>
  </si>
  <si>
    <t>実質収支比率等に係る経年分析</t>
  </si>
  <si>
    <t>実質収支額</t>
    <phoneticPr fontId="14"/>
  </si>
  <si>
    <t>財政調整基金残高</t>
    <phoneticPr fontId="7"/>
  </si>
  <si>
    <t>実質単年度収支</t>
    <rPh sb="0" eb="2">
      <t>ジッシツ</t>
    </rPh>
    <rPh sb="2" eb="5">
      <t>タンネンド</t>
    </rPh>
    <rPh sb="5" eb="7">
      <t>シュウシ</t>
    </rPh>
    <phoneticPr fontId="14"/>
  </si>
  <si>
    <t>連結実質赤字比率に係る赤字・黒字の構成分析</t>
  </si>
  <si>
    <t>赤字額</t>
    <rPh sb="0" eb="2">
      <t>アカジ</t>
    </rPh>
    <rPh sb="2" eb="3">
      <t>ガク</t>
    </rPh>
    <phoneticPr fontId="14"/>
  </si>
  <si>
    <t>黒字額</t>
    <rPh sb="0" eb="2">
      <t>クロジ</t>
    </rPh>
    <rPh sb="2" eb="3">
      <t>ガク</t>
    </rPh>
    <phoneticPr fontId="14"/>
  </si>
  <si>
    <t>実質公債費比率（分子）の構造</t>
  </si>
  <si>
    <t>元利償還金等</t>
    <rPh sb="0" eb="2">
      <t>ガンリ</t>
    </rPh>
    <rPh sb="2" eb="5">
      <t>ショウカンキン</t>
    </rPh>
    <rPh sb="5" eb="6">
      <t>トウ</t>
    </rPh>
    <phoneticPr fontId="7"/>
  </si>
  <si>
    <t>算入公債費等</t>
    <rPh sb="0" eb="2">
      <t>サンニュウ</t>
    </rPh>
    <rPh sb="2" eb="6">
      <t>コウサイヒトウ</t>
    </rPh>
    <phoneticPr fontId="7"/>
  </si>
  <si>
    <t>算入公債費等</t>
    <rPh sb="0" eb="2">
      <t>サンニュウ</t>
    </rPh>
    <rPh sb="2" eb="6">
      <t>コウサイヒトウ</t>
    </rPh>
    <phoneticPr fontId="14"/>
  </si>
  <si>
    <t>一時借入金の利子</t>
    <phoneticPr fontId="7"/>
  </si>
  <si>
    <t>債務負担行為に基づく支出額</t>
    <phoneticPr fontId="7"/>
  </si>
  <si>
    <t>組合等が起こした地方債の元利償還金に対する負担金等</t>
    <phoneticPr fontId="7"/>
  </si>
  <si>
    <t>公営企業債の元利償還金に対する繰入金</t>
    <phoneticPr fontId="7"/>
  </si>
  <si>
    <t>満期一括償還地方債に係る年度割相当額</t>
    <phoneticPr fontId="7"/>
  </si>
  <si>
    <t>減債基金積立不足算定額</t>
    <phoneticPr fontId="7"/>
  </si>
  <si>
    <t>元利償還金</t>
    <phoneticPr fontId="7"/>
  </si>
  <si>
    <t>実質公債費比率の分子</t>
  </si>
  <si>
    <t>将来負担比率（分子）の構造</t>
  </si>
  <si>
    <t>将来負担額</t>
    <rPh sb="0" eb="2">
      <t>ショウライ</t>
    </rPh>
    <rPh sb="2" eb="4">
      <t>フタン</t>
    </rPh>
    <rPh sb="4" eb="5">
      <t>ガク</t>
    </rPh>
    <phoneticPr fontId="7"/>
  </si>
  <si>
    <t>充当可能財源等</t>
    <rPh sb="0" eb="2">
      <t>ジュウトウ</t>
    </rPh>
    <rPh sb="2" eb="4">
      <t>カノウ</t>
    </rPh>
    <rPh sb="4" eb="6">
      <t>ザイゲン</t>
    </rPh>
    <rPh sb="6" eb="7">
      <t>トウ</t>
    </rPh>
    <phoneticPr fontId="7"/>
  </si>
  <si>
    <t>将来負担比率の分子</t>
    <phoneticPr fontId="7"/>
  </si>
  <si>
    <t>基金残高に係る経年分析</t>
    <phoneticPr fontId="13"/>
  </si>
  <si>
    <t>財政調整基金</t>
    <phoneticPr fontId="13"/>
  </si>
  <si>
    <t>減債基金</t>
    <phoneticPr fontId="13"/>
  </si>
  <si>
    <t>その他特定目的基金</t>
    <phoneticPr fontId="13"/>
  </si>
  <si>
    <t>平成29年度　財政状況資料集</t>
    <phoneticPr fontId="7"/>
  </si>
  <si>
    <t>総括表（市町村）</t>
    <rPh sb="0" eb="2">
      <t>ソウカツ</t>
    </rPh>
    <rPh sb="2" eb="3">
      <t>ヒョウ</t>
    </rPh>
    <rPh sb="4" eb="7">
      <t>シチョウソン</t>
    </rPh>
    <phoneticPr fontId="7"/>
  </si>
  <si>
    <t>都道府県名</t>
    <phoneticPr fontId="7"/>
  </si>
  <si>
    <t>岡山県</t>
    <phoneticPr fontId="7"/>
  </si>
  <si>
    <t>市町村類型</t>
    <phoneticPr fontId="7"/>
  </si>
  <si>
    <t>Ⅰ－２</t>
    <phoneticPr fontId="7"/>
  </si>
  <si>
    <t>指定団体等の指定状況</t>
    <phoneticPr fontId="7"/>
  </si>
  <si>
    <t>平成29年度(千円)</t>
    <rPh sb="0" eb="2">
      <t>ヘイセイ</t>
    </rPh>
    <rPh sb="4" eb="6">
      <t>ネンド</t>
    </rPh>
    <rPh sb="7" eb="9">
      <t>センエン</t>
    </rPh>
    <phoneticPr fontId="7"/>
  </si>
  <si>
    <t>平成28年度(千円)</t>
    <rPh sb="0" eb="2">
      <t>ヘイセイ</t>
    </rPh>
    <rPh sb="4" eb="6">
      <t>ネンド</t>
    </rPh>
    <phoneticPr fontId="7"/>
  </si>
  <si>
    <t>平成29年度(千円･％)</t>
    <rPh sb="0" eb="2">
      <t>ヘイセイ</t>
    </rPh>
    <rPh sb="4" eb="6">
      <t>ネンド</t>
    </rPh>
    <rPh sb="7" eb="9">
      <t>センエン</t>
    </rPh>
    <phoneticPr fontId="7"/>
  </si>
  <si>
    <t>平成28年度(千円･％)</t>
    <rPh sb="0" eb="2">
      <t>ヘイセイ</t>
    </rPh>
    <rPh sb="4" eb="6">
      <t>ネンド</t>
    </rPh>
    <rPh sb="7" eb="9">
      <t>センエン</t>
    </rPh>
    <phoneticPr fontId="7"/>
  </si>
  <si>
    <t>歳入総額</t>
    <phoneticPr fontId="22"/>
  </si>
  <si>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</si>
  <si>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</si>
  <si>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t>
    <phoneticPr fontId="7"/>
  </si>
  <si>
    <t>歳出総額</t>
    <phoneticPr fontId="22"/>
  </si>
  <si>
    <t>経常収支比率</t>
    <rPh sb="0" eb="2">
      <t>ケイジョウ</t>
    </rPh>
    <rPh sb="2" eb="4">
      <t>シュウシ</t>
    </rPh>
    <rPh sb="4" eb="6">
      <t>ヒリツ</t>
    </rPh>
    <phoneticPr fontId="7"/>
  </si>
  <si>
    <t>市町村名</t>
    <rPh sb="0" eb="3">
      <t>シチョウソン</t>
    </rPh>
    <rPh sb="3" eb="4">
      <t>メイ</t>
    </rPh>
    <phoneticPr fontId="7"/>
  </si>
  <si>
    <t>備前市</t>
    <phoneticPr fontId="7"/>
  </si>
  <si>
    <t>地方交付税種地</t>
    <rPh sb="0" eb="2">
      <t>チホウ</t>
    </rPh>
    <rPh sb="2" eb="5">
      <t>コウフゼイ</t>
    </rPh>
    <rPh sb="5" eb="6">
      <t>シュ</t>
    </rPh>
    <rPh sb="6" eb="7">
      <t>チ</t>
    </rPh>
    <phoneticPr fontId="7"/>
  </si>
  <si>
    <t>2-2</t>
    <phoneticPr fontId="7"/>
  </si>
  <si>
    <t>財源超過</t>
    <rPh sb="0" eb="2">
      <t>ザイゲン</t>
    </rPh>
    <rPh sb="2" eb="4">
      <t>チョウカ</t>
    </rPh>
    <phoneticPr fontId="7"/>
  </si>
  <si>
    <t>×</t>
    <phoneticPr fontId="7"/>
  </si>
  <si>
    <t>歳入歳出差引</t>
    <phoneticPr fontId="22"/>
  </si>
  <si>
    <t>　　(※1)</t>
    <phoneticPr fontId="7"/>
  </si>
  <si>
    <t>首都</t>
    <rPh sb="0" eb="2">
      <t>シュト</t>
    </rPh>
    <phoneticPr fontId="7"/>
  </si>
  <si>
    <t>×</t>
    <phoneticPr fontId="7"/>
  </si>
  <si>
    <t>翌年度に繰越すべき財源</t>
    <phoneticPr fontId="7"/>
  </si>
  <si>
    <t>標準財政規模</t>
    <rPh sb="0" eb="2">
      <t>ヒョウジュン</t>
    </rPh>
    <rPh sb="2" eb="4">
      <t>ザイセイ</t>
    </rPh>
    <rPh sb="4" eb="6">
      <t>キボ</t>
    </rPh>
    <phoneticPr fontId="7"/>
  </si>
  <si>
    <t>近畿</t>
    <rPh sb="0" eb="2">
      <t>キンキ</t>
    </rPh>
    <phoneticPr fontId="7"/>
  </si>
  <si>
    <t>×</t>
    <phoneticPr fontId="7"/>
  </si>
  <si>
    <t>実質収支</t>
    <phoneticPr fontId="22"/>
  </si>
  <si>
    <t>財政力指数</t>
    <rPh sb="0" eb="3">
      <t>ザイセイリョク</t>
    </rPh>
    <rPh sb="3" eb="5">
      <t>シスウ</t>
    </rPh>
    <phoneticPr fontId="7"/>
  </si>
  <si>
    <t>人口</t>
    <rPh sb="0" eb="2">
      <t>ジンコウ</t>
    </rPh>
    <phoneticPr fontId="7"/>
  </si>
  <si>
    <t>27年国調(人)</t>
    <rPh sb="2" eb="3">
      <t>ネン</t>
    </rPh>
    <rPh sb="3" eb="4">
      <t>コク</t>
    </rPh>
    <rPh sb="4" eb="5">
      <t>チョウ</t>
    </rPh>
    <phoneticPr fontId="7"/>
  </si>
  <si>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7"/>
  </si>
  <si>
    <t>中部</t>
    <rPh sb="0" eb="2">
      <t>チュウブ</t>
    </rPh>
    <phoneticPr fontId="7"/>
  </si>
  <si>
    <t>単年度収支</t>
    <phoneticPr fontId="22"/>
  </si>
  <si>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</si>
  <si>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</si>
  <si>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</si>
  <si>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t>
    <phoneticPr fontId="7"/>
  </si>
  <si>
    <t>積立金</t>
    <phoneticPr fontId="22"/>
  </si>
  <si>
    <t>健全化判断比率</t>
    <phoneticPr fontId="7"/>
  </si>
  <si>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7"/>
  </si>
  <si>
    <t>-7.0</t>
    <phoneticPr fontId="7"/>
  </si>
  <si>
    <t>山振</t>
    <rPh sb="0" eb="1">
      <t>ヤマ</t>
    </rPh>
    <rPh sb="1" eb="2">
      <t>フ</t>
    </rPh>
    <phoneticPr fontId="7"/>
  </si>
  <si>
    <t>○</t>
    <phoneticPr fontId="7"/>
  </si>
  <si>
    <t>繰上償還金</t>
    <phoneticPr fontId="22"/>
  </si>
  <si>
    <t>　実質赤字比率</t>
    <rPh sb="1" eb="3">
      <t>ジッシツ</t>
    </rPh>
    <rPh sb="3" eb="5">
      <t>アカジ</t>
    </rPh>
    <rPh sb="5" eb="7">
      <t>ヒリツ</t>
    </rPh>
    <phoneticPr fontId="7"/>
  </si>
  <si>
    <t>-</t>
    <phoneticPr fontId="7"/>
  </si>
  <si>
    <t>住民基本台帳人口
 (※7)</t>
    <rPh sb="0" eb="2">
      <t>ジュウミン</t>
    </rPh>
    <rPh sb="2" eb="4">
      <t>キホン</t>
    </rPh>
    <rPh sb="4" eb="6">
      <t>ダイチョウ</t>
    </rPh>
    <rPh sb="6" eb="8">
      <t>ジンコウ</t>
    </rPh>
    <phoneticPr fontId="7"/>
  </si>
  <si>
    <t>30.01.01(人)</t>
    <phoneticPr fontId="7"/>
  </si>
  <si>
    <r>
      <t>2</t>
    </r>
    <r>
      <rPr>
        <sz val="9"/>
        <color indexed="8"/>
        <rFont val="ＭＳ ゴシック"/>
        <family val="3"/>
        <charset val="128"/>
      </rPr>
      <t>7年国調</t>
    </r>
    <rPh sb="2" eb="3">
      <t>ネン</t>
    </rPh>
    <rPh sb="3" eb="4">
      <t>コク</t>
    </rPh>
    <rPh sb="4" eb="5">
      <t>チョウ</t>
    </rPh>
    <phoneticPr fontId="7"/>
  </si>
  <si>
    <r>
      <t>2</t>
    </r>
    <r>
      <rPr>
        <sz val="9"/>
        <color indexed="8"/>
        <rFont val="ＭＳ ゴシック"/>
        <family val="3"/>
        <charset val="128"/>
      </rPr>
      <t>2年国調</t>
    </r>
    <rPh sb="2" eb="3">
      <t>ネン</t>
    </rPh>
    <rPh sb="3" eb="4">
      <t>コク</t>
    </rPh>
    <rPh sb="4" eb="5">
      <t>チョウ</t>
    </rPh>
    <phoneticPr fontId="7"/>
  </si>
  <si>
    <t>低開発</t>
    <rPh sb="0" eb="1">
      <t>テイ</t>
    </rPh>
    <rPh sb="1" eb="3">
      <t>カイハツ</t>
    </rPh>
    <phoneticPr fontId="7"/>
  </si>
  <si>
    <t>積立金取崩し額</t>
    <phoneticPr fontId="22"/>
  </si>
  <si>
    <t>　連結実質赤字比率</t>
    <rPh sb="1" eb="3">
      <t>レンケツ</t>
    </rPh>
    <rPh sb="3" eb="5">
      <t>ジッシツ</t>
    </rPh>
    <rPh sb="5" eb="7">
      <t>アカジ</t>
    </rPh>
    <rPh sb="7" eb="9">
      <t>ヒリツ</t>
    </rPh>
    <phoneticPr fontId="7"/>
  </si>
  <si>
    <t>うち日本人(人)</t>
    <phoneticPr fontId="7"/>
  </si>
  <si>
    <t>第1次</t>
    <rPh sb="0" eb="1">
      <t>ダイ</t>
    </rPh>
    <rPh sb="2" eb="3">
      <t>ジ</t>
    </rPh>
    <phoneticPr fontId="7"/>
  </si>
  <si>
    <t>指数表選定</t>
    <rPh sb="0" eb="2">
      <t>シスウ</t>
    </rPh>
    <rPh sb="2" eb="3">
      <t>ヒョウ</t>
    </rPh>
    <rPh sb="3" eb="5">
      <t>センテイ</t>
    </rPh>
    <phoneticPr fontId="7"/>
  </si>
  <si>
    <t>実質単年度収支</t>
    <phoneticPr fontId="22"/>
  </si>
  <si>
    <t>　実質公債費比率</t>
    <rPh sb="1" eb="3">
      <t>ジッシツ</t>
    </rPh>
    <rPh sb="3" eb="6">
      <t>コウサイヒ</t>
    </rPh>
    <rPh sb="6" eb="8">
      <t>ヒリツ</t>
    </rPh>
    <phoneticPr fontId="7"/>
  </si>
  <si>
    <t>29.01.01(人)</t>
    <phoneticPr fontId="7"/>
  </si>
  <si>
    <t>　将来負担比率</t>
    <rPh sb="1" eb="3">
      <t>ショウライ</t>
    </rPh>
    <rPh sb="3" eb="5">
      <t>フタン</t>
    </rPh>
    <rPh sb="5" eb="7">
      <t>ヒリツ</t>
    </rPh>
    <phoneticPr fontId="7"/>
  </si>
  <si>
    <t>第2次</t>
    <rPh sb="0" eb="1">
      <t>ダイ</t>
    </rPh>
    <rPh sb="2" eb="3">
      <t>ジ</t>
    </rPh>
    <phoneticPr fontId="7"/>
  </si>
  <si>
    <t>基準財政収入額</t>
    <phoneticPr fontId="22"/>
  </si>
  <si>
    <r>
      <t>資金不足比率 (※</t>
    </r>
    <r>
      <rPr>
        <sz val="9"/>
        <color indexed="8"/>
        <rFont val="ＭＳ ゴシック"/>
        <family val="3"/>
        <charset val="128"/>
      </rPr>
      <t>4</t>
    </r>
    <r>
      <rPr>
        <sz val="9"/>
        <color indexed="8"/>
        <rFont val="ＭＳ ゴシック"/>
        <family val="3"/>
        <charset val="128"/>
      </rPr>
      <t>)</t>
    </r>
    <phoneticPr fontId="7"/>
  </si>
  <si>
    <t>増減率  (％)</t>
    <rPh sb="0" eb="2">
      <t>ゾウゲン</t>
    </rPh>
    <rPh sb="2" eb="3">
      <t>リツ</t>
    </rPh>
    <phoneticPr fontId="7"/>
  </si>
  <si>
    <t>-1.7</t>
    <phoneticPr fontId="7"/>
  </si>
  <si>
    <t>基準財政需要額</t>
    <phoneticPr fontId="22"/>
  </si>
  <si>
    <t>うち日本人(％)</t>
    <phoneticPr fontId="7"/>
  </si>
  <si>
    <t>-1.8</t>
    <phoneticPr fontId="7"/>
  </si>
  <si>
    <t>第3次</t>
    <rPh sb="0" eb="1">
      <t>ダイ</t>
    </rPh>
    <rPh sb="2" eb="3">
      <t>ジ</t>
    </rPh>
    <phoneticPr fontId="7"/>
  </si>
  <si>
    <t>標準税収入額等</t>
    <phoneticPr fontId="22"/>
  </si>
  <si>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</si>
  <si>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22"/>
  </si>
  <si>
    <t>人口密度 (人/k㎡)</t>
    <rPh sb="0" eb="2">
      <t>ジンコウ</t>
    </rPh>
    <rPh sb="2" eb="4">
      <t>ミツド</t>
    </rPh>
    <phoneticPr fontId="7"/>
  </si>
  <si>
    <t>歳入一般財源等</t>
    <rPh sb="0" eb="2">
      <t>サイニュウ</t>
    </rPh>
    <rPh sb="2" eb="4">
      <t>イッパン</t>
    </rPh>
    <rPh sb="4" eb="6">
      <t>ザイゲン</t>
    </rPh>
    <rPh sb="6" eb="7">
      <t>トウ</t>
    </rPh>
    <phoneticPr fontId="22"/>
  </si>
  <si>
    <t>世帯数 (世帯)</t>
    <rPh sb="0" eb="3">
      <t>セタイスウ</t>
    </rPh>
    <phoneticPr fontId="7"/>
  </si>
  <si>
    <t>職員の状況 (※8)</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</si>
  <si>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</si>
  <si>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</si>
  <si>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</si>
  <si>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</si>
  <si>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</si>
  <si>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</si>
  <si>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</si>
  <si>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市区町村長</t>
    <rPh sb="0" eb="2">
      <t>シク</t>
    </rPh>
    <rPh sb="2" eb="4">
      <t>チョウソン</t>
    </rPh>
    <rPh sb="4" eb="5">
      <t>チョウ</t>
    </rPh>
    <phoneticPr fontId="7"/>
  </si>
  <si>
    <t>一般職員</t>
    <rPh sb="0" eb="2">
      <t>イッパン</t>
    </rPh>
    <rPh sb="2" eb="4">
      <t>ショクイン</t>
    </rPh>
    <phoneticPr fontId="7"/>
  </si>
  <si>
    <t>　うち公的資金</t>
    <rPh sb="3" eb="5">
      <t>コウテキ</t>
    </rPh>
    <phoneticPr fontId="7"/>
  </si>
  <si>
    <t>副市区町村長</t>
    <rPh sb="0" eb="1">
      <t>フク</t>
    </rPh>
    <rPh sb="1" eb="3">
      <t>シク</t>
    </rPh>
    <rPh sb="3" eb="5">
      <t>チョウソン</t>
    </rPh>
    <rPh sb="5" eb="6">
      <t>チョウ</t>
    </rPh>
    <phoneticPr fontId="7"/>
  </si>
  <si>
    <t>　うち消防職員</t>
    <rPh sb="3" eb="5">
      <t>ショウボウ</t>
    </rPh>
    <rPh sb="5" eb="7">
      <t>ショクイン</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</si>
  <si>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</si>
  <si>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phoneticPr fontId="7"/>
  </si>
  <si>
    <t>　うち技能労務職員</t>
    <rPh sb="3" eb="5">
      <t>ギノウ</t>
    </rPh>
    <rPh sb="5" eb="7">
      <t>ロウム</t>
    </rPh>
    <rPh sb="7" eb="9">
      <t>ショクイン</t>
    </rPh>
    <phoneticPr fontId="7"/>
  </si>
  <si>
    <t>収益事業収入</t>
  </si>
  <si>
    <t>議会議長</t>
    <rPh sb="0" eb="2">
      <t>ギカイ</t>
    </rPh>
    <rPh sb="2" eb="4">
      <t>ギチョウ</t>
    </rPh>
    <phoneticPr fontId="7"/>
  </si>
  <si>
    <t>教育公務員</t>
    <rPh sb="0" eb="2">
      <t>キョウイク</t>
    </rPh>
    <rPh sb="2" eb="5">
      <t>コウムイン</t>
    </rPh>
    <phoneticPr fontId="7"/>
  </si>
  <si>
    <t>土地開発基金現在高</t>
    <rPh sb="0" eb="2">
      <t>トチ</t>
    </rPh>
    <rPh sb="2" eb="4">
      <t>カイハツ</t>
    </rPh>
    <rPh sb="4" eb="6">
      <t>キキン</t>
    </rPh>
    <rPh sb="6" eb="8">
      <t>ゲンザイ</t>
    </rPh>
    <rPh sb="8" eb="9">
      <t>タカ</t>
    </rPh>
    <phoneticPr fontId="22"/>
  </si>
  <si>
    <t>議会副議長</t>
    <rPh sb="0" eb="2">
      <t>ギカイ</t>
    </rPh>
    <rPh sb="2" eb="3">
      <t>フク</t>
    </rPh>
    <rPh sb="3" eb="5">
      <t>ギチョウ</t>
    </rPh>
    <phoneticPr fontId="7"/>
  </si>
  <si>
    <t>臨時職員</t>
    <rPh sb="0" eb="2">
      <t>リンジ</t>
    </rPh>
    <rPh sb="2" eb="4">
      <t>ショクイン</t>
    </rPh>
    <phoneticPr fontId="7"/>
  </si>
  <si>
    <t>-</t>
    <phoneticPr fontId="7"/>
  </si>
  <si>
    <t>積立金
現在高</t>
    <rPh sb="4" eb="7">
      <t>ゲンザイダカ</t>
    </rPh>
    <phoneticPr fontId="22"/>
  </si>
  <si>
    <t>議会議員</t>
    <rPh sb="0" eb="2">
      <t>ギカイ</t>
    </rPh>
    <rPh sb="2" eb="4">
      <t>ギイン</t>
    </rPh>
    <phoneticPr fontId="7"/>
  </si>
  <si>
    <t>合計</t>
    <rPh sb="0" eb="2">
      <t>ゴウケイ</t>
    </rPh>
    <phoneticPr fontId="7"/>
  </si>
  <si>
    <t>減債基金</t>
    <rPh sb="0" eb="1">
      <t>ゲン</t>
    </rPh>
    <rPh sb="1" eb="2">
      <t>サイ</t>
    </rPh>
    <rPh sb="2" eb="4">
      <t>キキン</t>
    </rPh>
    <phoneticPr fontId="7"/>
  </si>
  <si>
    <t>ラスパイレス指数</t>
    <rPh sb="6" eb="8">
      <t>シスウ</t>
    </rPh>
    <phoneticPr fontId="7"/>
  </si>
  <si>
    <t>一般会計等の一覧</t>
    <phoneticPr fontId="7"/>
  </si>
  <si>
    <t>事業会計の一覧</t>
    <rPh sb="0" eb="2">
      <t>ジギョウ</t>
    </rPh>
    <rPh sb="2" eb="4">
      <t>カイケイ</t>
    </rPh>
    <phoneticPr fontId="7"/>
  </si>
  <si>
    <t>公営企業（法適）の一覧</t>
    <rPh sb="0" eb="2">
      <t>コウエイ</t>
    </rPh>
    <rPh sb="2" eb="4">
      <t>キギョウ</t>
    </rPh>
    <phoneticPr fontId="7"/>
  </si>
  <si>
    <t>公営企業（法非適）の一覧</t>
    <rPh sb="0" eb="2">
      <t>コウエイ</t>
    </rPh>
    <rPh sb="2" eb="4">
      <t>キギョウ</t>
    </rPh>
    <rPh sb="6" eb="7">
      <t>ヒ</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</si>
  <si>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</si>
  <si>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</si>
  <si>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項番</t>
    <phoneticPr fontId="7"/>
  </si>
  <si>
    <t>会計名</t>
    <phoneticPr fontId="7"/>
  </si>
  <si>
    <t>会計名</t>
    <phoneticPr fontId="7"/>
  </si>
  <si>
    <t>項番</t>
    <rPh sb="0" eb="2">
      <t>コウバン</t>
    </rPh>
    <phoneticPr fontId="7"/>
  </si>
  <si>
    <t>会計名</t>
    <rPh sb="0" eb="2">
      <t>カイケイ</t>
    </rPh>
    <rPh sb="2" eb="3">
      <t>メイ</t>
    </rPh>
    <phoneticPr fontId="7"/>
  </si>
  <si>
    <t>組合等名</t>
    <phoneticPr fontId="7"/>
  </si>
  <si>
    <t>団体名</t>
    <rPh sb="0" eb="2">
      <t>ダンタイ</t>
    </rPh>
    <phoneticPr fontId="7"/>
  </si>
  <si>
    <r>
      <t>(※</t>
    </r>
    <r>
      <rPr>
        <sz val="9"/>
        <color indexed="8"/>
        <rFont val="ＭＳ ゴシック"/>
        <family val="3"/>
        <charset val="128"/>
      </rPr>
      <t>3</t>
    </r>
    <r>
      <rPr>
        <sz val="9"/>
        <color indexed="8"/>
        <rFont val="ＭＳ ゴシック"/>
        <family val="3"/>
        <charset val="128"/>
      </rPr>
      <t>)</t>
    </r>
    <phoneticPr fontId="7"/>
  </si>
  <si>
    <t>（注釈）</t>
    <rPh sb="1" eb="3">
      <t>チュウシャク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</si>
  <si>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</si>
  <si>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</si>
  <si>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</si>
  <si>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</si>
  <si>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</si>
  <si>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7"/>
  </si>
  <si>
    <t>※7：人口については、調査年度の1月1日現在の住民基本台帳に登載されている人口に基づいている。</t>
    <rPh sb="25" eb="27">
      <t>キホン</t>
    </rPh>
    <rPh sb="40" eb="41">
      <t>モト</t>
    </rPh>
    <phoneticPr fontId="2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</si>
  <si>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</si>
  <si>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2"/>
  </si>
  <si>
    <t>岡山県備前市</t>
    <phoneticPr fontId="22"/>
  </si>
  <si>
    <t>(1) 普通会計の状況（市町村）</t>
    <rPh sb="4" eb="6">
      <t>フツウ</t>
    </rPh>
    <rPh sb="6" eb="8">
      <t>カイケイ</t>
    </rPh>
    <rPh sb="9" eb="11">
      <t>ジョウキョウ</t>
    </rPh>
    <rPh sb="12" eb="15">
      <t>シチョウソン</t>
    </rPh>
    <phoneticPr fontId="7"/>
  </si>
  <si>
    <t>歳入の状況（単位 千円・％）</t>
    <rPh sb="0" eb="2">
      <t>サイニュウ</t>
    </rPh>
    <rPh sb="3" eb="5">
      <t>ジョウキョウ</t>
    </rPh>
    <rPh sb="6" eb="8">
      <t>タンイ</t>
    </rPh>
    <rPh sb="9" eb="11">
      <t>センエン</t>
    </rPh>
    <phoneticPr fontId="7"/>
  </si>
  <si>
    <t>地方税の状況（単位 千円・％）</t>
    <rPh sb="0" eb="2">
      <t>チホウ</t>
    </rPh>
    <rPh sb="2" eb="3">
      <t>ゼイ</t>
    </rPh>
    <rPh sb="4" eb="6">
      <t>ジョウキョウ</t>
    </rPh>
    <rPh sb="7" eb="9">
      <t>タンイ</t>
    </rPh>
    <rPh sb="10" eb="12">
      <t>センエン</t>
    </rPh>
    <phoneticPr fontId="7"/>
  </si>
  <si>
    <t>歳出の状況（単位 千円・％）</t>
    <phoneticPr fontId="7"/>
  </si>
  <si>
    <t>決算額</t>
    <rPh sb="0" eb="2">
      <t>ケッサン</t>
    </rPh>
    <rPh sb="2" eb="3">
      <t>ガク</t>
    </rPh>
    <phoneticPr fontId="7"/>
  </si>
  <si>
    <t>構成比</t>
    <rPh sb="0" eb="3">
      <t>コウセイヒ</t>
    </rPh>
    <phoneticPr fontId="7"/>
  </si>
  <si>
    <t>経常一般財源等</t>
    <rPh sb="0" eb="2">
      <t>ケイジョウ</t>
    </rPh>
    <rPh sb="2" eb="4">
      <t>イッパン</t>
    </rPh>
    <rPh sb="4" eb="7">
      <t>ザイゲントウ</t>
    </rPh>
    <phoneticPr fontId="7"/>
  </si>
  <si>
    <t>区分</t>
  </si>
  <si>
    <t>収入済額</t>
    <rPh sb="0" eb="2">
      <t>シュウニュウ</t>
    </rPh>
    <rPh sb="2" eb="3">
      <t>スミ</t>
    </rPh>
    <rPh sb="3" eb="4">
      <t>ガク</t>
    </rPh>
    <phoneticPr fontId="7"/>
  </si>
  <si>
    <t>超過課税分</t>
    <rPh sb="0" eb="2">
      <t>チョウカ</t>
    </rPh>
    <rPh sb="2" eb="4">
      <t>カゼイ</t>
    </rPh>
    <rPh sb="4" eb="5">
      <t>ブン</t>
    </rPh>
    <phoneticPr fontId="7"/>
  </si>
  <si>
    <t>目的別歳出の状況（単位 千円・％）</t>
    <phoneticPr fontId="7"/>
  </si>
  <si>
    <t>地方税</t>
  </si>
  <si>
    <t>普通税</t>
    <rPh sb="0" eb="2">
      <t>フツウ</t>
    </rPh>
    <rPh sb="2" eb="3">
      <t>ゼイ</t>
    </rPh>
    <phoneticPr fontId="21"/>
  </si>
  <si>
    <t>決算額 (A)</t>
    <rPh sb="0" eb="2">
      <t>ケッサン</t>
    </rPh>
    <rPh sb="2" eb="3">
      <t>ガク</t>
    </rPh>
    <phoneticPr fontId="7"/>
  </si>
  <si>
    <t>(A)のうち普通建設事業費</t>
    <rPh sb="6" eb="8">
      <t>フツウ</t>
    </rPh>
    <rPh sb="8" eb="10">
      <t>ケンセツ</t>
    </rPh>
    <rPh sb="10" eb="13">
      <t>ジギョウヒ</t>
    </rPh>
    <phoneticPr fontId="7"/>
  </si>
  <si>
    <t>(A)のうち充当一般財源等</t>
    <rPh sb="6" eb="8">
      <t>ジュウトウ</t>
    </rPh>
    <rPh sb="8" eb="10">
      <t>イッパン</t>
    </rPh>
    <rPh sb="10" eb="12">
      <t>ザイゲン</t>
    </rPh>
    <rPh sb="12" eb="13">
      <t>ナド</t>
    </rPh>
    <phoneticPr fontId="7"/>
  </si>
  <si>
    <t>地方譲与税</t>
    <phoneticPr fontId="7"/>
  </si>
  <si>
    <t>　法定普通税</t>
    <phoneticPr fontId="7"/>
  </si>
  <si>
    <t>議会費</t>
  </si>
  <si>
    <t>利子割交付金</t>
  </si>
  <si>
    <t>　　市町村民税</t>
    <phoneticPr fontId="7"/>
  </si>
  <si>
    <t>総務費</t>
  </si>
  <si>
    <t>配当割交付金</t>
    <rPh sb="0" eb="2">
      <t>ハイトウ</t>
    </rPh>
    <rPh sb="2" eb="3">
      <t>ワリ</t>
    </rPh>
    <rPh sb="3" eb="6">
      <t>コウフキン</t>
    </rPh>
    <phoneticPr fontId="21"/>
  </si>
  <si>
    <t>　　　個人均等割</t>
    <phoneticPr fontId="7"/>
  </si>
  <si>
    <t>-</t>
    <phoneticPr fontId="7"/>
  </si>
  <si>
    <t>民生費</t>
  </si>
  <si>
    <t>株式等譲渡所得割交付金</t>
    <rPh sb="0" eb="2">
      <t>カブシキ</t>
    </rPh>
    <rPh sb="2" eb="3">
      <t>トウ</t>
    </rPh>
    <rPh sb="3" eb="5">
      <t>ジョウト</t>
    </rPh>
    <rPh sb="5" eb="7">
      <t>ショトク</t>
    </rPh>
    <rPh sb="7" eb="8">
      <t>ワリ</t>
    </rPh>
    <rPh sb="8" eb="11">
      <t>コウフキン</t>
    </rPh>
    <phoneticPr fontId="21"/>
  </si>
  <si>
    <t>　　　所得割</t>
    <phoneticPr fontId="7"/>
  </si>
  <si>
    <t>衛生費</t>
  </si>
  <si>
    <t>分離課税所得割交付金</t>
    <phoneticPr fontId="22"/>
  </si>
  <si>
    <t>　　　法人均等割</t>
    <phoneticPr fontId="7"/>
  </si>
  <si>
    <t>労働費</t>
  </si>
  <si>
    <t>道府県民税所得割臨時交付金</t>
    <phoneticPr fontId="22"/>
  </si>
  <si>
    <t>　　　法人税割</t>
    <phoneticPr fontId="7"/>
  </si>
  <si>
    <t>農林水産業費</t>
  </si>
  <si>
    <t>地方消費税交付金</t>
  </si>
  <si>
    <t>　　固定資産税</t>
    <phoneticPr fontId="7"/>
  </si>
  <si>
    <t>商工費</t>
  </si>
  <si>
    <t>ゴルフ場利用税交付金</t>
  </si>
  <si>
    <t>　　　うち純固定資産税</t>
    <phoneticPr fontId="7"/>
  </si>
  <si>
    <t>土木費</t>
  </si>
  <si>
    <t>特別地方消費税交付金</t>
  </si>
  <si>
    <t>　　軽自動車税</t>
    <phoneticPr fontId="7"/>
  </si>
  <si>
    <t>消防費</t>
  </si>
  <si>
    <t>自動車取得税交付金</t>
  </si>
  <si>
    <t>　　市町村たばこ税</t>
    <phoneticPr fontId="7"/>
  </si>
  <si>
    <t>教育費</t>
  </si>
  <si>
    <t>軽油引取税交付金</t>
  </si>
  <si>
    <t>　　鉱産税</t>
    <phoneticPr fontId="7"/>
  </si>
  <si>
    <t>災害復旧費</t>
  </si>
  <si>
    <t>地方特例交付金</t>
    <phoneticPr fontId="14"/>
  </si>
  <si>
    <t>　　特別土地保有税</t>
    <phoneticPr fontId="7"/>
  </si>
  <si>
    <t>公債費</t>
  </si>
  <si>
    <t>地方交付税</t>
  </si>
  <si>
    <t>　法定外普通税</t>
    <phoneticPr fontId="7"/>
  </si>
  <si>
    <t>諸支出金</t>
    <rPh sb="3" eb="4">
      <t>キン</t>
    </rPh>
    <phoneticPr fontId="22"/>
  </si>
  <si>
    <t>　普通交付税</t>
    <phoneticPr fontId="7"/>
  </si>
  <si>
    <t>目的税</t>
  </si>
  <si>
    <t>前年度繰上充用金</t>
    <phoneticPr fontId="7"/>
  </si>
  <si>
    <t>　特別交付税</t>
    <phoneticPr fontId="7"/>
  </si>
  <si>
    <t>　法定目的税</t>
    <phoneticPr fontId="7"/>
  </si>
  <si>
    <t>歳出合計</t>
  </si>
  <si>
    <t>　震災復興特別交付税</t>
    <phoneticPr fontId="22"/>
  </si>
  <si>
    <t>　　入湯税</t>
    <phoneticPr fontId="7"/>
  </si>
  <si>
    <t>(一般財源計)</t>
    <phoneticPr fontId="7"/>
  </si>
  <si>
    <t>　　事業所税</t>
    <phoneticPr fontId="7"/>
  </si>
  <si>
    <t>性質別歳出の状況（単位 千円・％）</t>
    <rPh sb="0" eb="2">
      <t>セイシツ</t>
    </rPh>
    <phoneticPr fontId="7"/>
  </si>
  <si>
    <t>交通安全対策特別交付金</t>
    <phoneticPr fontId="7"/>
  </si>
  <si>
    <t>　　都市計画税</t>
    <phoneticPr fontId="7"/>
  </si>
  <si>
    <t>決算額</t>
  </si>
  <si>
    <t>構成比</t>
    <phoneticPr fontId="7"/>
  </si>
  <si>
    <t>充当一般財源等</t>
    <phoneticPr fontId="7"/>
  </si>
  <si>
    <t>経常経費充当一般財源等</t>
  </si>
  <si>
    <t>経常収支比率</t>
    <rPh sb="0" eb="2">
      <t>ケイジョウ</t>
    </rPh>
    <rPh sb="2" eb="4">
      <t>シュウシ</t>
    </rPh>
    <rPh sb="4" eb="6">
      <t>ヒリツ</t>
    </rPh>
    <phoneticPr fontId="17"/>
  </si>
  <si>
    <t>分担金・負担金</t>
  </si>
  <si>
    <t>　　水利地益税等</t>
    <phoneticPr fontId="7"/>
  </si>
  <si>
    <t>義務的経費計</t>
    <rPh sb="0" eb="3">
      <t>ギムテキ</t>
    </rPh>
    <rPh sb="3" eb="5">
      <t>ケイヒ</t>
    </rPh>
    <rPh sb="5" eb="6">
      <t>ケイ</t>
    </rPh>
    <phoneticPr fontId="7"/>
  </si>
  <si>
    <t>使用料</t>
  </si>
  <si>
    <t>　法定外目的税</t>
    <phoneticPr fontId="7"/>
  </si>
  <si>
    <t>　人件費</t>
    <phoneticPr fontId="7"/>
  </si>
  <si>
    <t>手数料</t>
  </si>
  <si>
    <t>旧法による税</t>
  </si>
  <si>
    <t>　　うち職員給</t>
    <rPh sb="4" eb="6">
      <t>ショクイン</t>
    </rPh>
    <rPh sb="6" eb="7">
      <t>キュウ</t>
    </rPh>
    <phoneticPr fontId="7"/>
  </si>
  <si>
    <t>国庫支出金</t>
  </si>
  <si>
    <t>合計</t>
  </si>
  <si>
    <t>　扶助費</t>
    <phoneticPr fontId="7"/>
  </si>
  <si>
    <t>国有提供交付金(特別区財調交付金)</t>
  </si>
  <si>
    <t>　公債費</t>
    <phoneticPr fontId="7"/>
  </si>
  <si>
    <t>都道府県支出金</t>
  </si>
  <si>
    <t>平成29年度</t>
    <rPh sb="0" eb="2">
      <t>ヘイセイ</t>
    </rPh>
    <rPh sb="4" eb="6">
      <t>ネンド</t>
    </rPh>
    <phoneticPr fontId="7"/>
  </si>
  <si>
    <t>平成28年度</t>
    <rPh sb="0" eb="2">
      <t>ヘイセイ</t>
    </rPh>
    <rPh sb="4" eb="6">
      <t>ネンド</t>
    </rPh>
    <phoneticPr fontId="7"/>
  </si>
  <si>
    <t>内訳</t>
    <rPh sb="0" eb="2">
      <t>ウチワケ</t>
    </rPh>
    <phoneticPr fontId="7"/>
  </si>
  <si>
    <t>元利償還金</t>
    <phoneticPr fontId="7"/>
  </si>
  <si>
    <t>財産収入</t>
  </si>
  <si>
    <t>徴収率
(％)</t>
    <rPh sb="0" eb="2">
      <t>チョウシュウ</t>
    </rPh>
    <rPh sb="2" eb="3">
      <t>リツ</t>
    </rPh>
    <phoneticPr fontId="7"/>
  </si>
  <si>
    <t>現年</t>
    <rPh sb="0" eb="1">
      <t>ゲン</t>
    </rPh>
    <rPh sb="1" eb="2">
      <t>ネン</t>
    </rPh>
    <phoneticPr fontId="7"/>
  </si>
  <si>
    <t>　うち元金</t>
    <phoneticPr fontId="22"/>
  </si>
  <si>
    <t>寄附金</t>
  </si>
  <si>
    <t>・計</t>
    <phoneticPr fontId="7"/>
  </si>
  <si>
    <t>市町村民税</t>
    <rPh sb="0" eb="3">
      <t>シチョウソン</t>
    </rPh>
    <rPh sb="3" eb="4">
      <t>ミン</t>
    </rPh>
    <rPh sb="4" eb="5">
      <t>ゼイ</t>
    </rPh>
    <phoneticPr fontId="7"/>
  </si>
  <si>
    <t>　うち利子</t>
    <phoneticPr fontId="22"/>
  </si>
  <si>
    <t>繰入金</t>
  </si>
  <si>
    <t>純固定資産税</t>
    <rPh sb="0" eb="1">
      <t>ジュン</t>
    </rPh>
    <rPh sb="1" eb="3">
      <t>コテイ</t>
    </rPh>
    <rPh sb="3" eb="6">
      <t>シサンゼイ</t>
    </rPh>
    <phoneticPr fontId="7"/>
  </si>
  <si>
    <t>一時借入金利子</t>
    <phoneticPr fontId="7"/>
  </si>
  <si>
    <t>繰越金</t>
  </si>
  <si>
    <t>その他の経費</t>
    <rPh sb="2" eb="3">
      <t>タ</t>
    </rPh>
    <rPh sb="4" eb="6">
      <t>ケイヒ</t>
    </rPh>
    <phoneticPr fontId="7"/>
  </si>
  <si>
    <t>諸収入</t>
  </si>
  <si>
    <t>公営事業等への繰出</t>
    <rPh sb="0" eb="2">
      <t>コウエイ</t>
    </rPh>
    <rPh sb="2" eb="4">
      <t>ジギョウ</t>
    </rPh>
    <rPh sb="4" eb="5">
      <t>トウ</t>
    </rPh>
    <rPh sb="7" eb="9">
      <t>クリダ</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</si>
  <si>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</si>
  <si>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　物件費</t>
    <phoneticPr fontId="7"/>
  </si>
  <si>
    <t>地方債</t>
  </si>
  <si>
    <t>合計</t>
    <phoneticPr fontId="7"/>
  </si>
  <si>
    <t>実質収支</t>
    <rPh sb="0" eb="2">
      <t>ジッシツ</t>
    </rPh>
    <rPh sb="2" eb="4">
      <t>シュウシ</t>
    </rPh>
    <phoneticPr fontId="7"/>
  </si>
  <si>
    <t>　維持補修費</t>
    <phoneticPr fontId="7"/>
  </si>
  <si>
    <t>　うち減収補塡債(特例分)</t>
    <rPh sb="4" eb="5">
      <t>シュウ</t>
    </rPh>
    <rPh sb="9" eb="10">
      <t>トク</t>
    </rPh>
    <rPh sb="10" eb="11">
      <t>レイ</t>
    </rPh>
    <rPh sb="11" eb="12">
      <t>ブン</t>
    </rPh>
    <phoneticPr fontId="14"/>
  </si>
  <si>
    <t>下水道</t>
    <phoneticPr fontId="7"/>
  </si>
  <si>
    <t>再差引収支</t>
    <rPh sb="0" eb="1">
      <t>サイ</t>
    </rPh>
    <rPh sb="1" eb="3">
      <t>サシヒキ</t>
    </rPh>
    <rPh sb="3" eb="5">
      <t>シュウシ</t>
    </rPh>
    <phoneticPr fontId="7"/>
  </si>
  <si>
    <t>　補助費等</t>
    <rPh sb="1" eb="3">
      <t>ホジョ</t>
    </rPh>
    <rPh sb="3" eb="4">
      <t>ヒ</t>
    </rPh>
    <rPh sb="4" eb="5">
      <t>トウ</t>
    </rPh>
    <phoneticPr fontId="7"/>
  </si>
  <si>
    <t>　うち臨時財政対策債</t>
    <phoneticPr fontId="7"/>
  </si>
  <si>
    <t>病院</t>
    <phoneticPr fontId="7"/>
  </si>
  <si>
    <t>加入世帯数(世帯)</t>
  </si>
  <si>
    <t>　　うち一部事務組合負担金</t>
    <phoneticPr fontId="7"/>
  </si>
  <si>
    <t>歳入合計</t>
    <phoneticPr fontId="7"/>
  </si>
  <si>
    <t>宅地造成</t>
    <phoneticPr fontId="7"/>
  </si>
  <si>
    <t>被保険者数(人)</t>
  </si>
  <si>
    <t>　繰出金</t>
    <phoneticPr fontId="7"/>
  </si>
  <si>
    <t>上水道</t>
    <phoneticPr fontId="7"/>
  </si>
  <si>
    <t>被保険者
1人当り</t>
    <phoneticPr fontId="7"/>
  </si>
  <si>
    <t>保険税(料)収入額</t>
    <phoneticPr fontId="7"/>
  </si>
  <si>
    <t>　積立金</t>
    <phoneticPr fontId="7"/>
  </si>
  <si>
    <t>国民健康保険</t>
    <phoneticPr fontId="7"/>
  </si>
  <si>
    <t>国庫支出金</t>
    <phoneticPr fontId="7"/>
  </si>
  <si>
    <t>　投資・出資金・貸付金</t>
    <phoneticPr fontId="7"/>
  </si>
  <si>
    <t>その他</t>
    <phoneticPr fontId="7"/>
  </si>
  <si>
    <t>保険給付費</t>
    <phoneticPr fontId="7"/>
  </si>
  <si>
    <t>　前年度繰上充用金</t>
    <phoneticPr fontId="7"/>
  </si>
  <si>
    <t>(注釈)</t>
    <rPh sb="1" eb="2">
      <t>チュウ</t>
    </rPh>
    <rPh sb="2" eb="3">
      <t>シャク</t>
    </rPh>
    <phoneticPr fontId="7"/>
  </si>
  <si>
    <t>投資的経費計</t>
    <rPh sb="5" eb="6">
      <t>ケイ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</si>
  <si>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</si>
  <si>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うち人件費</t>
    <phoneticPr fontId="7"/>
  </si>
  <si>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</si>
  <si>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普通建設事業費</t>
    <phoneticPr fontId="7"/>
  </si>
  <si>
    <t>　うち補助</t>
    <phoneticPr fontId="7"/>
  </si>
  <si>
    <t>　うち単独</t>
    <phoneticPr fontId="7"/>
  </si>
  <si>
    <t>災害復旧事業費</t>
    <phoneticPr fontId="7"/>
  </si>
  <si>
    <t>失業対策事業費</t>
    <phoneticPr fontId="7"/>
  </si>
  <si>
    <t>歳出合計</t>
    <phoneticPr fontId="7"/>
  </si>
  <si>
    <t>(2)各会計、関係団体の財政状況及び健全化判断比率（市町村）</t>
    <rPh sb="26" eb="29">
      <t>シチョウソン</t>
    </rPh>
    <phoneticPr fontId="7"/>
  </si>
  <si>
    <t>平成29年度</t>
  </si>
  <si>
    <t>岡山県備前市</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</si>
  <si>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</si>
  <si>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</si>
  <si>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</si>
  <si>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歳入</t>
    <rPh sb="0" eb="2">
      <t>サイニュウ</t>
    </rPh>
    <phoneticPr fontId="28"/>
  </si>
  <si>
    <t>歳出</t>
    <phoneticPr fontId="28"/>
  </si>
  <si>
    <t>形式収支</t>
    <phoneticPr fontId="28"/>
  </si>
  <si>
    <t>実質収支</t>
    <phoneticPr fontId="28"/>
  </si>
  <si>
    <t>他会計等
からの
繰入金</t>
    <rPh sb="9" eb="11">
      <t>クリイレ</t>
    </rPh>
    <rPh sb="11" eb="12">
      <t>キン</t>
    </rPh>
    <phoneticPr fontId="28"/>
  </si>
  <si>
    <t>地方債
現在高</t>
    <phoneticPr fontId="7"/>
  </si>
  <si>
    <t>備考</t>
    <rPh sb="0" eb="2">
      <t>ビコウ</t>
    </rPh>
    <phoneticPr fontId="7"/>
  </si>
  <si>
    <t>地方公社・第三セクター等名</t>
    <rPh sb="12" eb="13">
      <t>メイ</t>
    </rPh>
    <phoneticPr fontId="7"/>
  </si>
  <si>
    <t>経常損益</t>
    <phoneticPr fontId="7"/>
  </si>
  <si>
    <t>純資産又は
正味財産</t>
    <phoneticPr fontId="7"/>
  </si>
  <si>
    <t>当該団体
からの
出資金</t>
    <phoneticPr fontId="7"/>
  </si>
  <si>
    <t>当該団体
からの
補助金</t>
    <phoneticPr fontId="7"/>
  </si>
  <si>
    <t>当該団体
からの
貸付金</t>
    <phoneticPr fontId="7"/>
  </si>
  <si>
    <t>当該団体からの債務保証に係る債務残高</t>
    <rPh sb="9" eb="11">
      <t>ホショウ</t>
    </rPh>
    <phoneticPr fontId="7"/>
  </si>
  <si>
    <t>当該団体からの損失補償に係る債務残高</t>
    <phoneticPr fontId="7"/>
  </si>
  <si>
    <t>一般会計等
負担見込額</t>
    <phoneticPr fontId="7"/>
  </si>
  <si>
    <t>一般会計</t>
    <phoneticPr fontId="7"/>
  </si>
  <si>
    <t>備前市土地取得事業特別会計</t>
    <phoneticPr fontId="7"/>
  </si>
  <si>
    <t>備前市飲料水供給事業特別会計</t>
    <phoneticPr fontId="7"/>
  </si>
  <si>
    <t>備前市駐車場事業特別会計</t>
    <phoneticPr fontId="7"/>
  </si>
  <si>
    <t>実質赤字額</t>
    <rPh sb="0" eb="2">
      <t>ジッシツ</t>
    </rPh>
    <rPh sb="2" eb="5">
      <t>アカジガク</t>
    </rPh>
    <phoneticPr fontId="7"/>
  </si>
  <si>
    <t>計</t>
    <rPh sb="0" eb="1">
      <t>ケイ</t>
    </rPh>
    <phoneticPr fontId="7"/>
  </si>
  <si>
    <t>一般会計等（純計）</t>
    <rPh sb="0" eb="2">
      <t>イッパン</t>
    </rPh>
    <rPh sb="2" eb="4">
      <t>カイケイ</t>
    </rPh>
    <rPh sb="4" eb="5">
      <t>トウ</t>
    </rPh>
    <rPh sb="6" eb="8">
      <t>ジュンケイ</t>
    </rPh>
    <phoneticPr fontId="7"/>
  </si>
  <si>
    <t>-</t>
    <phoneticPr fontId="7"/>
  </si>
  <si>
    <t>　※一般会計等（純計）は、各会計の相互間の繰入・繰出等の重複を控除したものであり、各会計の合計と一致しない場合がある。</t>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</si>
  <si>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</si>
  <si>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総収益
（歳入）</t>
    <phoneticPr fontId="7"/>
  </si>
  <si>
    <t>総費用
（歳出）</t>
    <phoneticPr fontId="7"/>
  </si>
  <si>
    <t>純損益
（形式収支）</t>
    <phoneticPr fontId="7"/>
  </si>
  <si>
    <t>資金剰余額
/不足額
（実質収支）</t>
    <phoneticPr fontId="7"/>
  </si>
  <si>
    <t>他会計等
からの
繰入金</t>
    <phoneticPr fontId="7"/>
  </si>
  <si>
    <t>企業債
（地方債）
現在高</t>
    <phoneticPr fontId="7"/>
  </si>
  <si>
    <t>左のうち
一般会計等
繰入見込額</t>
    <phoneticPr fontId="7"/>
  </si>
  <si>
    <t>資金不足
比率</t>
    <rPh sb="0" eb="2">
      <t>シキン</t>
    </rPh>
    <rPh sb="2" eb="4">
      <t>フソク</t>
    </rPh>
    <rPh sb="5" eb="7">
      <t>ヒリツ</t>
    </rPh>
    <phoneticPr fontId="7"/>
  </si>
  <si>
    <t>備前市国民健康保険事業特別会計</t>
    <phoneticPr fontId="7"/>
  </si>
  <si>
    <t>備前市介護保険事業特別会計（介護保険事業勘定）</t>
    <phoneticPr fontId="7"/>
  </si>
  <si>
    <t>備前市後期高齢者医療事業特別会計</t>
    <phoneticPr fontId="7"/>
  </si>
  <si>
    <t>備前市介護保険事業特別会計（予防サービス事業勘定）</t>
    <phoneticPr fontId="7"/>
  </si>
  <si>
    <t>備前市水道事業会計</t>
    <phoneticPr fontId="7"/>
  </si>
  <si>
    <t>法適用企業</t>
    <phoneticPr fontId="7"/>
  </si>
  <si>
    <t>備前市下水道事業会計</t>
    <phoneticPr fontId="7"/>
  </si>
  <si>
    <t>法適用企業</t>
    <phoneticPr fontId="7"/>
  </si>
  <si>
    <t>備前市病院事業会計</t>
    <phoneticPr fontId="7"/>
  </si>
  <si>
    <t>法適用企業</t>
    <phoneticPr fontId="7"/>
  </si>
  <si>
    <t>備前市浄化槽整備事業特別会計</t>
    <phoneticPr fontId="7"/>
  </si>
  <si>
    <t>法非適用企業</t>
    <phoneticPr fontId="7"/>
  </si>
  <si>
    <t>備前市宅地造成分譲事業特別会計</t>
    <phoneticPr fontId="7"/>
  </si>
  <si>
    <t>法非適用企業</t>
    <phoneticPr fontId="7"/>
  </si>
  <si>
    <t>備前市企業用地造成事業特別会計</t>
    <phoneticPr fontId="7"/>
  </si>
  <si>
    <t>連結実質赤字額</t>
    <rPh sb="0" eb="2">
      <t>レンケツ</t>
    </rPh>
    <rPh sb="2" eb="4">
      <t>ジッシツ</t>
    </rPh>
    <rPh sb="4" eb="7">
      <t>アカジガク</t>
    </rPh>
    <phoneticPr fontId="7"/>
  </si>
  <si>
    <t>公営企業会計等</t>
    <rPh sb="0" eb="2">
      <t>コウエイ</t>
    </rPh>
    <rPh sb="2" eb="4">
      <t>キギョウ</t>
    </rPh>
    <rPh sb="4" eb="6">
      <t>カイケイ</t>
    </rPh>
    <rPh sb="6" eb="7">
      <t>トウ</t>
    </rPh>
    <phoneticPr fontId="7"/>
  </si>
  <si>
    <t>-</t>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</si>
  <si>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</si>
  <si>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一部事務組合等名</t>
    <rPh sb="0" eb="2">
      <t>イチブ</t>
    </rPh>
    <rPh sb="2" eb="4">
      <t>ジム</t>
    </rPh>
    <rPh sb="4" eb="6">
      <t>クミアイ</t>
    </rPh>
    <rPh sb="6" eb="7">
      <t>トウ</t>
    </rPh>
    <rPh sb="7" eb="8">
      <t>メイ</t>
    </rPh>
    <phoneticPr fontId="28"/>
  </si>
  <si>
    <t>総収益
（歳入）</t>
    <phoneticPr fontId="7"/>
  </si>
  <si>
    <t>総費用
（歳出）</t>
    <phoneticPr fontId="7"/>
  </si>
  <si>
    <t>資金剰余額
/不足額
（実質収支）</t>
    <phoneticPr fontId="7"/>
  </si>
  <si>
    <t>企業債
（地方債）
現在高</t>
    <phoneticPr fontId="7"/>
  </si>
  <si>
    <t>左のうち
一般会計等
負担見込額</t>
    <phoneticPr fontId="7"/>
  </si>
  <si>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</si>
  <si>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</si>
  <si>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　※地方公共団体が①25%以上出資している法人又は②財政支援を行っている法人を記載している。</t>
    <phoneticPr fontId="7"/>
  </si>
  <si>
    <t>　※地方公共団体財政健全化法に基づき将来負担比率の算定対象となっている法人については、○印を付与している。</t>
    <phoneticPr fontId="7"/>
  </si>
  <si>
    <t>公債費負担の状況</t>
    <rPh sb="0" eb="3">
      <t>コウサイヒ</t>
    </rPh>
    <rPh sb="3" eb="5">
      <t>フタン</t>
    </rPh>
    <rPh sb="6" eb="8">
      <t>ジョウキョウ</t>
    </rPh>
    <phoneticPr fontId="7"/>
  </si>
  <si>
    <t>将来負担の状況</t>
    <phoneticPr fontId="7"/>
  </si>
  <si>
    <t>実質公債費比率　　（千円・％）</t>
    <rPh sb="0" eb="2">
      <t>ジッシツ</t>
    </rPh>
    <rPh sb="2" eb="4">
      <t>コウサイ</t>
    </rPh>
    <rPh sb="4" eb="5">
      <t>ヒ</t>
    </rPh>
    <rPh sb="5" eb="7">
      <t>ヒリツ</t>
    </rPh>
    <rPh sb="10" eb="12">
      <t>センエン</t>
    </rPh>
    <phoneticPr fontId="7"/>
  </si>
  <si>
    <t>将来負担比率　　（千円・％）</t>
    <rPh sb="0" eb="2">
      <t>ショウライ</t>
    </rPh>
    <rPh sb="2" eb="4">
      <t>フタン</t>
    </rPh>
    <phoneticPr fontId="7"/>
  </si>
  <si>
    <t>区分</t>
    <rPh sb="0" eb="1">
      <t>ク</t>
    </rPh>
    <rPh sb="1" eb="2">
      <t>ブン</t>
    </rPh>
    <phoneticPr fontId="28"/>
  </si>
  <si>
    <t>平成27年度</t>
    <rPh sb="0" eb="2">
      <t>ヘイセイ</t>
    </rPh>
    <rPh sb="4" eb="6">
      <t>ネンド</t>
    </rPh>
    <phoneticPr fontId="7"/>
  </si>
  <si>
    <t>分母比</t>
    <rPh sb="0" eb="2">
      <t>ブンボ</t>
    </rPh>
    <rPh sb="2" eb="3">
      <t>ヒ</t>
    </rPh>
    <phoneticPr fontId="7"/>
  </si>
  <si>
    <t>内訳</t>
    <rPh sb="0" eb="2">
      <t>ウチワケ</t>
    </rPh>
    <phoneticPr fontId="28"/>
  </si>
  <si>
    <t>元利償還金</t>
    <rPh sb="0" eb="2">
      <t>ガンリ</t>
    </rPh>
    <rPh sb="2" eb="5">
      <t>ショウカンキン</t>
    </rPh>
    <phoneticPr fontId="28"/>
  </si>
  <si>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</si>
  <si>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債務負担行為</t>
    <rPh sb="0" eb="2">
      <t>サイム</t>
    </rPh>
    <rPh sb="2" eb="4">
      <t>フタン</t>
    </rPh>
    <rPh sb="4" eb="6">
      <t>コウイ</t>
    </rPh>
    <phoneticPr fontId="7"/>
  </si>
  <si>
    <t>PFI事業に係るもの</t>
    <rPh sb="3" eb="5">
      <t>ジギョウ</t>
    </rPh>
    <rPh sb="6" eb="7">
      <t>カカ</t>
    </rPh>
    <phoneticPr fontId="28"/>
  </si>
  <si>
    <t>減債基金積立不足算定額</t>
    <rPh sb="0" eb="2">
      <t>ゲンサイ</t>
    </rPh>
    <rPh sb="2" eb="4">
      <t>キキン</t>
    </rPh>
    <rPh sb="4" eb="6">
      <t>ツミタテ</t>
    </rPh>
    <rPh sb="6" eb="8">
      <t>ブソク</t>
    </rPh>
    <rPh sb="8" eb="10">
      <t>サンテイ</t>
    </rPh>
    <rPh sb="10" eb="11">
      <t>ガク</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</si>
  <si>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</si>
  <si>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</si>
  <si>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準元利償還金</t>
    <rPh sb="0" eb="1">
      <t>ジュン</t>
    </rPh>
    <rPh sb="1" eb="3">
      <t>ガンリ</t>
    </rPh>
    <rPh sb="3" eb="6">
      <t>ショウカンキン</t>
    </rPh>
    <phoneticPr fontId="2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</si>
  <si>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</si>
  <si>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</si>
  <si>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</si>
  <si>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</si>
  <si>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</si>
  <si>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森林総合研究所等が行う事業に係るもの</t>
    <phoneticPr fontId="7"/>
  </si>
  <si>
    <t>-</t>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</si>
  <si>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</si>
  <si>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</si>
  <si>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</si>
  <si>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</si>
  <si>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</si>
  <si>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依頼土地の買い戻しに係るもの</t>
    <rPh sb="0" eb="2">
      <t>イライ</t>
    </rPh>
    <rPh sb="2" eb="4">
      <t>トチ</t>
    </rPh>
    <rPh sb="5" eb="6">
      <t>カ</t>
    </rPh>
    <rPh sb="7" eb="8">
      <t>モド</t>
    </rPh>
    <rPh sb="10" eb="11">
      <t>カカ</t>
    </rPh>
    <phoneticPr fontId="7"/>
  </si>
  <si>
    <t>-</t>
    <phoneticPr fontId="7"/>
  </si>
  <si>
    <t>一時借入金の利子</t>
    <rPh sb="0" eb="2">
      <t>イチジ</t>
    </rPh>
    <rPh sb="2" eb="5">
      <t>カリイレキン</t>
    </rPh>
    <rPh sb="6" eb="8">
      <t>リシ</t>
    </rPh>
    <phoneticPr fontId="28"/>
  </si>
  <si>
    <t>-</t>
    <phoneticPr fontId="7"/>
  </si>
  <si>
    <t>-</t>
    <phoneticPr fontId="7"/>
  </si>
  <si>
    <t>　うち、健全化法施行規則附則第三条に係る負担見込額</t>
    <phoneticPr fontId="7"/>
  </si>
  <si>
    <t>-</t>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</si>
  <si>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</si>
  <si>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phoneticPr fontId="7"/>
  </si>
  <si>
    <t xml:space="preserve">連結実質赤字額 </t>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</si>
  <si>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</si>
  <si>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</si>
  <si>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7"/>
  </si>
  <si>
    <t>-</t>
    <phoneticPr fontId="7"/>
  </si>
  <si>
    <t>(Ｅ)</t>
    <phoneticPr fontId="7"/>
  </si>
  <si>
    <t>その他上記に準ずるもの</t>
    <rPh sb="2" eb="3">
      <t>タ</t>
    </rPh>
    <rPh sb="3" eb="5">
      <t>ジョウキ</t>
    </rPh>
    <rPh sb="6" eb="7">
      <t>ジュン</t>
    </rPh>
    <phoneticPr fontId="7"/>
  </si>
  <si>
    <t>充当可能
財源等</t>
    <rPh sb="0" eb="2">
      <t>ジュウトウ</t>
    </rPh>
    <rPh sb="2" eb="3">
      <t>カ</t>
    </rPh>
    <rPh sb="3" eb="4">
      <t>ノウ</t>
    </rPh>
    <rPh sb="5" eb="8">
      <t>ザイゲントウ</t>
    </rPh>
    <phoneticPr fontId="7"/>
  </si>
  <si>
    <t xml:space="preserve">充当可能基金 </t>
    <rPh sb="0" eb="2">
      <t>ジュウトウ</t>
    </rPh>
    <rPh sb="2" eb="4">
      <t>カノウ</t>
    </rPh>
    <rPh sb="4" eb="6">
      <t>キキン</t>
    </rPh>
    <phoneticPr fontId="28"/>
  </si>
  <si>
    <t>企業債等
繰入見込額</t>
    <rPh sb="0" eb="2">
      <t>キギョウ</t>
    </rPh>
    <rPh sb="2" eb="3">
      <t>サイ</t>
    </rPh>
    <rPh sb="3" eb="4">
      <t>トウ</t>
    </rPh>
    <rPh sb="5" eb="7">
      <t>クリイレ</t>
    </rPh>
    <rPh sb="7" eb="9">
      <t>ミコ</t>
    </rPh>
    <rPh sb="9" eb="10">
      <t>ガク</t>
    </rPh>
    <phoneticPr fontId="7"/>
  </si>
  <si>
    <t>備前市下水道事業会計</t>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</si>
  <si>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</si>
  <si>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 xml:space="preserve">充当可能特定歳入 </t>
    <rPh sb="0" eb="2">
      <t>ジュウトウ</t>
    </rPh>
    <rPh sb="2" eb="4">
      <t>カノウ</t>
    </rPh>
    <rPh sb="4" eb="6">
      <t>トクテイ</t>
    </rPh>
    <rPh sb="6" eb="8">
      <t>サイニュウ</t>
    </rPh>
    <phoneticPr fontId="28"/>
  </si>
  <si>
    <t>備前市病院事業会計</t>
    <phoneticPr fontId="7"/>
  </si>
  <si>
    <t xml:space="preserve">基準財政需要額算入見込額 </t>
    <rPh sb="0" eb="2">
      <t>キジュン</t>
    </rPh>
    <rPh sb="2" eb="4">
      <t>ザイセイ</t>
    </rPh>
    <rPh sb="4" eb="7">
      <t>ジュヨウガク</t>
    </rPh>
    <rPh sb="7" eb="9">
      <t>サンニュウ</t>
    </rPh>
    <rPh sb="9" eb="12">
      <t>ミコミガク</t>
    </rPh>
    <phoneticPr fontId="28"/>
  </si>
  <si>
    <t>備前市浄化槽整備事業特別会計</t>
    <phoneticPr fontId="7"/>
  </si>
  <si>
    <t>(Ｆ)</t>
    <phoneticPr fontId="7"/>
  </si>
  <si>
    <t>将来負担比率（(Ｅ)－(Ｆ)）／（(Ｃ)－(Ｄ)）×１００</t>
    <rPh sb="0" eb="2">
      <t>ショウライ</t>
    </rPh>
    <rPh sb="2" eb="4">
      <t>フタン</t>
    </rPh>
    <rPh sb="4" eb="6">
      <t>ヒリツ</t>
    </rPh>
    <phoneticPr fontId="7"/>
  </si>
  <si>
    <t>その他の会計</t>
    <phoneticPr fontId="7"/>
  </si>
  <si>
    <t>公社・
三セク等</t>
    <rPh sb="0" eb="2">
      <t>コウシャ</t>
    </rPh>
    <rPh sb="4" eb="5">
      <t>サン</t>
    </rPh>
    <rPh sb="7" eb="8">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</si>
  <si>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8"/>
  </si>
  <si>
    <t>土地開発公社に係る将来負担額</t>
    <rPh sb="0" eb="2">
      <t>トチ</t>
    </rPh>
    <rPh sb="2" eb="4">
      <t>カイハツ</t>
    </rPh>
    <rPh sb="4" eb="6">
      <t>コウシャ</t>
    </rPh>
    <rPh sb="7" eb="8">
      <t>カカ</t>
    </rPh>
    <rPh sb="9" eb="11">
      <t>ショウライ</t>
    </rPh>
    <rPh sb="11" eb="14">
      <t>フタンガク</t>
    </rPh>
    <phoneticPr fontId="28"/>
  </si>
  <si>
    <t>利子補給に係るもの</t>
  </si>
  <si>
    <t>健全化判断比率</t>
    <rPh sb="0" eb="3">
      <t>ケンゼンカ</t>
    </rPh>
    <rPh sb="3" eb="5">
      <t>ハンダン</t>
    </rPh>
    <rPh sb="5" eb="7">
      <t>ヒリツ</t>
    </rPh>
    <phoneticPr fontId="17"/>
  </si>
  <si>
    <t>平成29年度</t>
    <rPh sb="0" eb="2">
      <t>ヘイセイ</t>
    </rPh>
    <rPh sb="4" eb="6">
      <t>ネンド</t>
    </rPh>
    <phoneticPr fontId="17"/>
  </si>
  <si>
    <t>早期健全化基準</t>
    <phoneticPr fontId="7"/>
  </si>
  <si>
    <t>財政再生基準</t>
    <phoneticPr fontId="7"/>
  </si>
  <si>
    <t>地方独立行政法人に係る将来負担額</t>
    <phoneticPr fontId="7"/>
  </si>
  <si>
    <t>特定財源の額</t>
    <rPh sb="0" eb="2">
      <t>トクテイ</t>
    </rPh>
    <rPh sb="2" eb="4">
      <t>ザイゲン</t>
    </rPh>
    <rPh sb="5" eb="6">
      <t>ガク</t>
    </rPh>
    <phoneticPr fontId="7"/>
  </si>
  <si>
    <t>(Ｂ)</t>
    <phoneticPr fontId="7"/>
  </si>
  <si>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</si>
  <si>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</si>
  <si>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(Ｃ)</t>
    <phoneticPr fontId="7"/>
  </si>
  <si>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</si>
  <si>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7"/>
  </si>
  <si>
    <t>(Ｄ)</t>
    <phoneticPr fontId="7"/>
  </si>
  <si>
    <t>実質公債費比率</t>
    <rPh sb="0" eb="2">
      <t>ジッシツ</t>
    </rPh>
    <rPh sb="2" eb="5">
      <t>コウサイヒ</t>
    </rPh>
    <rPh sb="5" eb="7">
      <t>ヒリツ</t>
    </rPh>
    <phoneticPr fontId="17"/>
  </si>
  <si>
    <t>(Ｃ)－(Ｄ)</t>
    <phoneticPr fontId="7"/>
  </si>
  <si>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</si>
  <si>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7"/>
  </si>
  <si>
    <t>(単年度)</t>
    <rPh sb="1" eb="4">
      <t>タンネンド</t>
    </rPh>
    <phoneticPr fontId="7"/>
  </si>
  <si>
    <t>(3ヵ年平均)</t>
    <rPh sb="3" eb="4">
      <t>ネン</t>
    </rPh>
    <rPh sb="4" eb="6">
      <t>ヘイキン</t>
    </rPh>
    <phoneticPr fontId="7"/>
  </si>
  <si>
    <t xml:space="preserve"> </t>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</si>
  <si>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</si>
  <si>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</si>
  <si>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当該団体決算額
（千円）</t>
    <rPh sb="0" eb="2">
      <t>トウガイ</t>
    </rPh>
    <rPh sb="2" eb="4">
      <t>ダンタイ</t>
    </rPh>
    <rPh sb="4" eb="6">
      <t>ケッサン</t>
    </rPh>
    <rPh sb="6" eb="7">
      <t>ガク</t>
    </rPh>
    <rPh sb="9" eb="11">
      <t>センエン</t>
    </rPh>
    <phoneticPr fontId="7"/>
  </si>
  <si>
    <t>人口1人当たり決算額</t>
    <rPh sb="0" eb="2">
      <t>ジンコウ</t>
    </rPh>
    <rPh sb="2" eb="4">
      <t>ヒトリ</t>
    </rPh>
    <rPh sb="4" eb="5">
      <t>ア</t>
    </rPh>
    <rPh sb="7" eb="9">
      <t>ケッサン</t>
    </rPh>
    <rPh sb="9" eb="10">
      <t>ガク</t>
    </rPh>
    <phoneticPr fontId="7"/>
  </si>
  <si>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</si>
  <si>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</si>
  <si>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対比（％）</t>
    <rPh sb="0" eb="2">
      <t>タイヒ</t>
    </rPh>
    <phoneticPr fontId="7"/>
  </si>
  <si>
    <t>人件費</t>
    <rPh sb="0" eb="3">
      <t>ジンケンヒ</t>
    </rPh>
    <phoneticPr fontId="7"/>
  </si>
  <si>
    <t>賃金（物件費）</t>
    <rPh sb="0" eb="2">
      <t>チンギン</t>
    </rPh>
    <rPh sb="3" eb="5">
      <t>ブッケン</t>
    </rPh>
    <rPh sb="5" eb="6">
      <t>ヒ</t>
    </rPh>
    <phoneticPr fontId="7"/>
  </si>
  <si>
    <t>一部事務組合負担金（補助費等）</t>
    <rPh sb="0" eb="2">
      <t>イチブ</t>
    </rPh>
    <rPh sb="2" eb="4">
      <t>ジム</t>
    </rPh>
    <rPh sb="4" eb="6">
      <t>クミアイ</t>
    </rPh>
    <rPh sb="6" eb="9">
      <t>フタンキン</t>
    </rPh>
    <rPh sb="10" eb="13">
      <t>ホジョヒ</t>
    </rPh>
    <rPh sb="13" eb="14">
      <t>トウ</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</si>
  <si>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</si>
  <si>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</si>
  <si>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</si>
  <si>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</si>
  <si>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</si>
  <si>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▲退職金</t>
    <rPh sb="1" eb="3">
      <t>タイショク</t>
    </rPh>
    <rPh sb="3" eb="4">
      <t>キン</t>
    </rPh>
    <phoneticPr fontId="7"/>
  </si>
  <si>
    <t>参考</t>
    <rPh sb="0" eb="2">
      <t>サンコウ</t>
    </rPh>
    <phoneticPr fontId="7"/>
  </si>
  <si>
    <t>当該団体</t>
    <rPh sb="0" eb="2">
      <t>トウガイ</t>
    </rPh>
    <rPh sb="2" eb="4">
      <t>ダンタイ</t>
    </rPh>
    <phoneticPr fontId="7"/>
  </si>
  <si>
    <t>類似団体平均</t>
    <rPh sb="0" eb="2">
      <t>ルイジ</t>
    </rPh>
    <rPh sb="2" eb="4">
      <t>ダンタイ</t>
    </rPh>
    <rPh sb="4" eb="6">
      <t>ヘイキン</t>
    </rPh>
    <phoneticPr fontId="7"/>
  </si>
  <si>
    <t>対比（差引）</t>
    <rPh sb="0" eb="2">
      <t>タイヒ</t>
    </rPh>
    <rPh sb="3" eb="5">
      <t>サシヒキ</t>
    </rPh>
    <phoneticPr fontId="7"/>
  </si>
  <si>
    <t>人口1,000人当たり職員数（人）</t>
    <rPh sb="0" eb="2">
      <t>ジンコウ</t>
    </rPh>
    <rPh sb="7" eb="8">
      <t>ニン</t>
    </rPh>
    <rPh sb="8" eb="9">
      <t>ア</t>
    </rPh>
    <rPh sb="11" eb="14">
      <t>ショクインスウ</t>
    </rPh>
    <rPh sb="15" eb="16">
      <t>ヒト</t>
    </rPh>
    <phoneticPr fontId="7"/>
  </si>
  <si>
    <t>ラスパイレス指数</t>
    <rPh sb="6" eb="8">
      <t>シスウ</t>
    </rPh>
    <phoneticPr fontId="5"/>
  </si>
  <si>
    <t>（注）人口については、各調査年度の1月1日現在の住民基本台帳に登載されている人口に基づいている。</t>
    <phoneticPr fontId="7"/>
  </si>
  <si>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</si>
  <si>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</si>
  <si>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</si>
  <si>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</si>
  <si>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</si>
  <si>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</si>
  <si>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7"/>
  </si>
  <si>
    <t>一部事務組合等の起こした地方債に充てたと認められる
補助金又は負担金</t>
    <phoneticPr fontId="7"/>
  </si>
  <si>
    <t>公債費に準ずる債務負担行為に係るもの</t>
    <phoneticPr fontId="7"/>
  </si>
  <si>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</si>
  <si>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</si>
  <si>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</si>
  <si>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7"/>
  </si>
  <si>
    <t>（参考）　普通建設事業費の分析</t>
    <rPh sb="1" eb="3">
      <t>サンコウ</t>
    </rPh>
    <rPh sb="5" eb="7">
      <t>フツウ</t>
    </rPh>
    <rPh sb="7" eb="9">
      <t>ケンセツ</t>
    </rPh>
    <rPh sb="9" eb="11">
      <t>ジギョウ</t>
    </rPh>
    <rPh sb="11" eb="12">
      <t>ヒ</t>
    </rPh>
    <rPh sb="13" eb="15">
      <t>ブンセキ</t>
    </rPh>
    <phoneticPr fontId="7"/>
  </si>
  <si>
    <t>普通建設事業費</t>
    <rPh sb="0" eb="2">
      <t>フツウ</t>
    </rPh>
    <rPh sb="2" eb="4">
      <t>ケンセツ</t>
    </rPh>
    <rPh sb="4" eb="7">
      <t>ジギョウヒ</t>
    </rPh>
    <phoneticPr fontId="7"/>
  </si>
  <si>
    <t>人口１人当たり決算額</t>
    <rPh sb="0" eb="2">
      <t>ジンコウ</t>
    </rPh>
    <rPh sb="2" eb="4">
      <t>ヒトリ</t>
    </rPh>
    <rPh sb="4" eb="5">
      <t>ア</t>
    </rPh>
    <rPh sb="7" eb="10">
      <t>ケッサンガク</t>
    </rPh>
    <phoneticPr fontId="7"/>
  </si>
  <si>
    <t>当該団体(円)</t>
    <rPh sb="0" eb="2">
      <t>トウガイ</t>
    </rPh>
    <rPh sb="2" eb="4">
      <t>ダンタイ</t>
    </rPh>
    <rPh sb="5" eb="6">
      <t>エン</t>
    </rPh>
    <phoneticPr fontId="7"/>
  </si>
  <si>
    <t>増減率(%)(A)</t>
    <rPh sb="0" eb="3">
      <t>ゾウゲンリツ</t>
    </rPh>
    <phoneticPr fontId="7"/>
  </si>
  <si>
    <t>類似団体平均(円)</t>
    <rPh sb="0" eb="2">
      <t>ルイジ</t>
    </rPh>
    <rPh sb="2" eb="4">
      <t>ダンタイ</t>
    </rPh>
    <rPh sb="4" eb="6">
      <t>ヘイキン</t>
    </rPh>
    <rPh sb="7" eb="8">
      <t>エン</t>
    </rPh>
    <phoneticPr fontId="7"/>
  </si>
  <si>
    <t>増減率(%)(B)</t>
    <rPh sb="0" eb="3">
      <t>ゾウゲンリツ</t>
    </rPh>
    <phoneticPr fontId="7"/>
  </si>
  <si>
    <t>(A)-(B)</t>
  </si>
  <si>
    <t xml:space="preserve"> H25</t>
  </si>
  <si>
    <t>うち単独分</t>
    <rPh sb="2" eb="4">
      <t>タンドク</t>
    </rPh>
    <rPh sb="4" eb="5">
      <t>ブン</t>
    </rPh>
    <phoneticPr fontId="7"/>
  </si>
  <si>
    <t xml:space="preserve"> H26</t>
  </si>
  <si>
    <t xml:space="preserve"> H27</t>
  </si>
  <si>
    <t xml:space="preserve"> H28</t>
  </si>
  <si>
    <t xml:space="preserve"> H29</t>
  </si>
  <si>
    <t xml:space="preserve"> 過去５年間平均</t>
    <rPh sb="1" eb="3">
      <t>カコ</t>
    </rPh>
    <rPh sb="4" eb="6">
      <t>ネンカン</t>
    </rPh>
    <rPh sb="6" eb="8">
      <t>ヘイキン</t>
    </rPh>
    <phoneticPr fontId="7"/>
  </si>
  <si>
    <t>類似団体内平均(円)</t>
    <rPh sb="0" eb="2">
      <t>ルイジ</t>
    </rPh>
    <rPh sb="2" eb="4">
      <t>ダンタイ</t>
    </rPh>
    <phoneticPr fontId="7"/>
  </si>
  <si>
    <t xml:space="preserve"> </t>
    <phoneticPr fontId="7"/>
  </si>
  <si>
    <t xml:space="preserve"> </t>
    <phoneticPr fontId="7"/>
  </si>
  <si>
    <t>H25</t>
  </si>
  <si>
    <t>H26</t>
  </si>
  <si>
    <t>H27</t>
  </si>
  <si>
    <t>H28</t>
  </si>
  <si>
    <t>H29</t>
  </si>
  <si>
    <t>▲ 0.05</t>
  </si>
  <si>
    <t>備前市水道事業会計</t>
  </si>
  <si>
    <t>備前市病院事業会計</t>
  </si>
  <si>
    <t>一般会計</t>
  </si>
  <si>
    <t>備前市企業用地造成事業特別会計</t>
  </si>
  <si>
    <t>備前市下水道事業会計</t>
  </si>
  <si>
    <t>備前市国民健康保険事業特別会計</t>
  </si>
  <si>
    <t>備前市介護保険事業特別会計（介護保険事業勘定）</t>
  </si>
  <si>
    <t>備前市宅地造成分譲事業特別会計</t>
  </si>
  <si>
    <t>その他会計（赤字）</t>
  </si>
  <si>
    <t>その他会計（黒字）</t>
  </si>
  <si>
    <t>（一財）備前市施設管理公社</t>
    <rPh sb="1" eb="3">
      <t>イチザイ</t>
    </rPh>
    <rPh sb="4" eb="7">
      <t>ビゼンシ</t>
    </rPh>
    <rPh sb="7" eb="9">
      <t>シセツ</t>
    </rPh>
    <rPh sb="9" eb="11">
      <t>カンリ</t>
    </rPh>
    <rPh sb="11" eb="13">
      <t>コウシャ</t>
    </rPh>
    <phoneticPr fontId="4"/>
  </si>
  <si>
    <t>片上埠頭開発（株）</t>
    <rPh sb="0" eb="2">
      <t>カタカミ</t>
    </rPh>
    <rPh sb="2" eb="4">
      <t>フトウ</t>
    </rPh>
    <rPh sb="4" eb="6">
      <t>カイハツ</t>
    </rPh>
    <rPh sb="6" eb="9">
      <t>カブ</t>
    </rPh>
    <phoneticPr fontId="4"/>
  </si>
  <si>
    <t>（一財）岡山セラミックス技術振興財団</t>
    <rPh sb="1" eb="3">
      <t>イチザイ</t>
    </rPh>
    <rPh sb="4" eb="6">
      <t>オカヤマ</t>
    </rPh>
    <rPh sb="12" eb="14">
      <t>ギジュツ</t>
    </rPh>
    <rPh sb="14" eb="16">
      <t>シンコウ</t>
    </rPh>
    <rPh sb="16" eb="18">
      <t>ザイダン</t>
    </rPh>
    <phoneticPr fontId="4"/>
  </si>
  <si>
    <t>日生有線テレビ（株）</t>
    <rPh sb="0" eb="2">
      <t>ヒナセ</t>
    </rPh>
    <rPh sb="2" eb="4">
      <t>ユウセン</t>
    </rPh>
    <rPh sb="7" eb="10">
      <t>カブ</t>
    </rPh>
    <phoneticPr fontId="4"/>
  </si>
  <si>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</si>
  <si>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</si>
  <si>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</si>
  <si>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</si>
  <si>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</si>
  <si>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rPh sb="12" eb="15">
      <t>キョシュツキン</t>
    </rPh>
    <rPh sb="15" eb="17">
      <t>ジギョウ</t>
    </rPh>
    <phoneticPr fontId="13"/>
  </si>
  <si>
    <t>岡山県市町村総合事務組合交通災害共済特別会計</t>
  </si>
  <si>
    <t>岡山県市町村税整理組合</t>
  </si>
  <si>
    <t>東備消防組合</t>
  </si>
  <si>
    <t>東備農業共済事務組合</t>
  </si>
  <si>
    <t>旭東用排水組合</t>
  </si>
  <si>
    <t>和気老人ホーム組合</t>
  </si>
  <si>
    <t>和気北部衛生施設組合</t>
  </si>
  <si>
    <t>振興基金</t>
    <rPh sb="0" eb="2">
      <t>シンコウ</t>
    </rPh>
    <rPh sb="2" eb="4">
      <t>キキン</t>
    </rPh>
    <phoneticPr fontId="13"/>
  </si>
  <si>
    <t>まちづくり振興基金</t>
    <rPh sb="5" eb="7">
      <t>シンコウ</t>
    </rPh>
    <rPh sb="7" eb="9">
      <t>キキン</t>
    </rPh>
    <phoneticPr fontId="13"/>
  </si>
  <si>
    <t>まちづくり応援基金</t>
    <rPh sb="5" eb="7">
      <t>オウエン</t>
    </rPh>
    <rPh sb="7" eb="9">
      <t>キキン</t>
    </rPh>
    <phoneticPr fontId="13"/>
  </si>
  <si>
    <t>-</t>
    <phoneticPr fontId="4"/>
  </si>
  <si>
    <t>-</t>
    <phoneticPr fontId="4"/>
  </si>
  <si>
    <t>米百俵基金</t>
    <rPh sb="0" eb="1">
      <t>コメ</t>
    </rPh>
    <rPh sb="1" eb="3">
      <t>ヒャクヒョウ</t>
    </rPh>
    <rPh sb="3" eb="5">
      <t>キキン</t>
    </rPh>
    <phoneticPr fontId="4"/>
  </si>
  <si>
    <t>地域福祉基金</t>
    <rPh sb="0" eb="2">
      <t>チイキ</t>
    </rPh>
    <rPh sb="2" eb="4">
      <t>フクシ</t>
    </rPh>
    <rPh sb="4" eb="6">
      <t>キキン</t>
    </rPh>
    <phoneticPr fontId="1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</si>
  <si>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</si>
  <si>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</si>
  <si>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</si>
  <si>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既発債の償還が進む一方で地方債の新規発行を抑制していることなどから将来負担比率が低水準にある。一方で、有形固定資産減価償却率は、老朽化施設の保有割合が高いことから類似団体よりも高い水準である。このことから、公共施設の老朽化に対して投資を抑制しつつ財政負担の軽減に努めてきたと言えるが、今後公共施設の更新が集中する見通しであるため、公共施設等総合管理計画及び個別施設計画に基づき、計画的な施設の管理運営に努めていく必要がある。</t>
    <rPh sb="0" eb="3">
      <t>キハツサイ</t>
    </rPh>
    <rPh sb="4" eb="6">
      <t>ショウカン</t>
    </rPh>
    <rPh sb="7" eb="8">
      <t>スス</t>
    </rPh>
    <rPh sb="9" eb="11">
      <t>イッポウ</t>
    </rPh>
    <rPh sb="12" eb="15">
      <t>チホウサイ</t>
    </rPh>
    <rPh sb="16" eb="18">
      <t>シンキ</t>
    </rPh>
    <rPh sb="18" eb="20">
      <t>ハッコウ</t>
    </rPh>
    <rPh sb="21" eb="23">
      <t>ヨクセイ</t>
    </rPh>
    <rPh sb="33" eb="35">
      <t>ショウライ</t>
    </rPh>
    <rPh sb="35" eb="37">
      <t>フタン</t>
    </rPh>
    <rPh sb="37" eb="39">
      <t>ヒリツ</t>
    </rPh>
    <rPh sb="40" eb="43">
      <t>テイスイジュン</t>
    </rPh>
    <rPh sb="47" eb="49">
      <t>イッポウ</t>
    </rPh>
    <rPh sb="51" eb="53">
      <t>ユウケイ</t>
    </rPh>
    <rPh sb="53" eb="55">
      <t>コテイ</t>
    </rPh>
    <rPh sb="55" eb="57">
      <t>シサン</t>
    </rPh>
    <rPh sb="57" eb="59">
      <t>ゲンカ</t>
    </rPh>
    <rPh sb="59" eb="61">
      <t>ショウキャク</t>
    </rPh>
    <rPh sb="61" eb="62">
      <t>リツ</t>
    </rPh>
    <rPh sb="64" eb="67">
      <t>ロウキュウカ</t>
    </rPh>
    <rPh sb="67" eb="69">
      <t>シセツ</t>
    </rPh>
    <rPh sb="70" eb="72">
      <t>ホユウ</t>
    </rPh>
    <rPh sb="72" eb="74">
      <t>ワリアイ</t>
    </rPh>
    <rPh sb="75" eb="76">
      <t>タカ</t>
    </rPh>
    <rPh sb="81" eb="83">
      <t>ルイジ</t>
    </rPh>
    <rPh sb="83" eb="85">
      <t>ダンタイ</t>
    </rPh>
    <rPh sb="88" eb="89">
      <t>タカ</t>
    </rPh>
    <rPh sb="90" eb="92">
      <t>スイジュン</t>
    </rPh>
    <rPh sb="103" eb="105">
      <t>コウキョウ</t>
    </rPh>
    <rPh sb="105" eb="107">
      <t>シセツ</t>
    </rPh>
    <rPh sb="108" eb="111">
      <t>ロウキュウカ</t>
    </rPh>
    <rPh sb="112" eb="113">
      <t>タイ</t>
    </rPh>
    <rPh sb="115" eb="117">
      <t>トウシ</t>
    </rPh>
    <rPh sb="118" eb="120">
      <t>ヨクセイ</t>
    </rPh>
    <rPh sb="123" eb="125">
      <t>ザイセイ</t>
    </rPh>
    <rPh sb="125" eb="127">
      <t>フタン</t>
    </rPh>
    <rPh sb="128" eb="130">
      <t>ケイゲン</t>
    </rPh>
    <rPh sb="131" eb="132">
      <t>ツト</t>
    </rPh>
    <rPh sb="137" eb="138">
      <t>イ</t>
    </rPh>
    <rPh sb="142" eb="144">
      <t>コンゴ</t>
    </rPh>
    <rPh sb="144" eb="146">
      <t>コウキョウ</t>
    </rPh>
    <rPh sb="146" eb="148">
      <t>シセツ</t>
    </rPh>
    <rPh sb="149" eb="151">
      <t>コウシン</t>
    </rPh>
    <rPh sb="152" eb="154">
      <t>シュウチュウ</t>
    </rPh>
    <rPh sb="156" eb="158">
      <t>ミトオ</t>
    </rPh>
    <rPh sb="165" eb="167">
      <t>コウキョウ</t>
    </rPh>
    <rPh sb="167" eb="169">
      <t>シセツ</t>
    </rPh>
    <rPh sb="169" eb="170">
      <t>トウ</t>
    </rPh>
    <rPh sb="170" eb="172">
      <t>ソウゴウ</t>
    </rPh>
    <rPh sb="172" eb="174">
      <t>カンリ</t>
    </rPh>
    <rPh sb="174" eb="176">
      <t>ケイカク</t>
    </rPh>
    <rPh sb="176" eb="177">
      <t>オヨ</t>
    </rPh>
    <rPh sb="178" eb="180">
      <t>コベツ</t>
    </rPh>
    <rPh sb="180" eb="182">
      <t>シセツ</t>
    </rPh>
    <rPh sb="182" eb="184">
      <t>ケイカク</t>
    </rPh>
    <rPh sb="185" eb="186">
      <t>モト</t>
    </rPh>
    <rPh sb="189" eb="192">
      <t>ケイカクテキ</t>
    </rPh>
    <rPh sb="193" eb="195">
      <t>シセツ</t>
    </rPh>
    <rPh sb="196" eb="198">
      <t>カンリ</t>
    </rPh>
    <rPh sb="198" eb="200">
      <t>ウンエイ</t>
    </rPh>
    <rPh sb="201" eb="202">
      <t>ツト</t>
    </rPh>
    <rPh sb="206" eb="208">
      <t>ヒツヨウ</t>
    </rPh>
    <phoneticPr fontId="7"/>
  </si>
  <si>
    <t>(　参考　）</t>
    <rPh sb="2" eb="4">
      <t>サンコウ</t>
    </rPh>
    <phoneticPr fontId="7"/>
  </si>
  <si>
    <t>当該団体値</t>
    <rPh sb="0" eb="2">
      <t>トウガイ</t>
    </rPh>
    <rPh sb="2" eb="4">
      <t>ダンタイ</t>
    </rPh>
    <rPh sb="4" eb="5">
      <t>アタイ</t>
    </rPh>
    <phoneticPr fontId="7"/>
  </si>
  <si>
    <t>将来負担比率</t>
    <phoneticPr fontId="7"/>
  </si>
  <si>
    <t>有形固定資産減価償却率</t>
    <phoneticPr fontId="7"/>
  </si>
  <si>
    <t>類似団体内平均値</t>
    <phoneticPr fontId="7"/>
  </si>
  <si>
    <t>将来負担比率</t>
    <phoneticPr fontId="7"/>
  </si>
  <si>
    <t>有形固定資産減価償却率</t>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</si>
  <si>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</si>
  <si>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実質公債費比率</t>
    <phoneticPr fontId="7"/>
  </si>
  <si>
    <t>類似団体内平均値</t>
    <phoneticPr fontId="7"/>
  </si>
  <si>
    <t>実質公債費比率</t>
    <phoneticPr fontId="7"/>
  </si>
  <si>
    <t>将来負担比率、実質公債費比率ともに数値は年々改善している。しかし実質公債費比率は類似団体平均よりも高い水準にある。これは、下水道事業会計への元利償還金に係る繰出額が多いことによるものである。今後、繰出額は減少する見込みだが、新庁舎整備事業や幼保一体型施設整備事業など大型事業を控えていることから、償還計画を見据えたうえで事業内容の調整を図るなど、過度な地方債発行を避けて将来負担比率及び実質公債費比率の改善に努める必要がある。</t>
    <rPh sb="0" eb="2">
      <t>ショウライ</t>
    </rPh>
    <rPh sb="2" eb="4">
      <t>フタン</t>
    </rPh>
    <rPh sb="4" eb="6">
      <t>ヒリツ</t>
    </rPh>
    <rPh sb="7" eb="9">
      <t>ジッシツ</t>
    </rPh>
    <rPh sb="9" eb="12">
      <t>コウサイヒ</t>
    </rPh>
    <rPh sb="12" eb="14">
      <t>ヒリツ</t>
    </rPh>
    <rPh sb="17" eb="19">
      <t>スウチ</t>
    </rPh>
    <rPh sb="20" eb="22">
      <t>ネンネン</t>
    </rPh>
    <rPh sb="22" eb="24">
      <t>カイゼン</t>
    </rPh>
    <rPh sb="32" eb="34">
      <t>ジッシツ</t>
    </rPh>
    <rPh sb="34" eb="37">
      <t>コウサイヒ</t>
    </rPh>
    <rPh sb="37" eb="39">
      <t>ヒリツ</t>
    </rPh>
    <rPh sb="40" eb="42">
      <t>ルイジ</t>
    </rPh>
    <rPh sb="42" eb="44">
      <t>ダンタイ</t>
    </rPh>
    <rPh sb="44" eb="46">
      <t>ヘイキン</t>
    </rPh>
    <rPh sb="49" eb="50">
      <t>タカ</t>
    </rPh>
    <rPh sb="51" eb="53">
      <t>スイジュン</t>
    </rPh>
    <rPh sb="76" eb="77">
      <t>カカ</t>
    </rPh>
    <rPh sb="82" eb="83">
      <t>オオ</t>
    </rPh>
    <rPh sb="95" eb="97">
      <t>コンゴ</t>
    </rPh>
    <rPh sb="98" eb="100">
      <t>クリダ</t>
    </rPh>
    <rPh sb="100" eb="101">
      <t>ガク</t>
    </rPh>
    <rPh sb="102" eb="104">
      <t>ゲンショウ</t>
    </rPh>
    <rPh sb="106" eb="108">
      <t>ミコ</t>
    </rPh>
    <rPh sb="112" eb="115">
      <t>シンチョウシャ</t>
    </rPh>
    <rPh sb="115" eb="117">
      <t>セイビ</t>
    </rPh>
    <rPh sb="117" eb="119">
      <t>ジギョウ</t>
    </rPh>
    <rPh sb="120" eb="122">
      <t>ヨウホ</t>
    </rPh>
    <rPh sb="122" eb="125">
      <t>イッタイガタ</t>
    </rPh>
    <rPh sb="125" eb="127">
      <t>シセツ</t>
    </rPh>
    <rPh sb="127" eb="129">
      <t>セイビ</t>
    </rPh>
    <rPh sb="129" eb="131">
      <t>ジギョウ</t>
    </rPh>
    <rPh sb="133" eb="135">
      <t>オオガタ</t>
    </rPh>
    <rPh sb="135" eb="137">
      <t>ジギョウ</t>
    </rPh>
    <rPh sb="148" eb="150">
      <t>ショウカン</t>
    </rPh>
    <rPh sb="150" eb="152">
      <t>ケイカク</t>
    </rPh>
    <rPh sb="153" eb="155">
      <t>ミス</t>
    </rPh>
    <rPh sb="160" eb="162">
      <t>ジギョウ</t>
    </rPh>
    <rPh sb="162" eb="164">
      <t>ナイヨウ</t>
    </rPh>
    <rPh sb="165" eb="167">
      <t>チョウセイ</t>
    </rPh>
    <rPh sb="168" eb="169">
      <t>ハカ</t>
    </rPh>
    <rPh sb="173" eb="175">
      <t>カド</t>
    </rPh>
    <rPh sb="176" eb="179">
      <t>チホウサイ</t>
    </rPh>
    <rPh sb="179" eb="181">
      <t>ハッコウ</t>
    </rPh>
    <rPh sb="182" eb="183">
      <t>サ</t>
    </rPh>
    <rPh sb="201" eb="203">
      <t>カイゼン</t>
    </rPh>
    <rPh sb="204" eb="205">
      <t>ツト</t>
    </rPh>
    <rPh sb="207" eb="209">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</si>
</sst>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8">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4" fillId="0" borderId="0"/>
    <xf numFmtId="0" fontId="14" fillId="0" borderId="0">
      <alignment vertical="center"/>
    </xf>
    <xf numFmtId="0" fontId="11" fillId="0" borderId="0">
      <alignment vertical="center"/>
    </xf>
    <xf numFmtId="0" fontId="3" fillId="0" borderId="0">
      <alignment vertical="center"/>
    </xf>
    <xf numFmtId="0" fontId="1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2" fillId="0" borderId="0">
      <alignment vertical="center"/>
    </xf>
    <xf numFmtId="9" fontId="3" fillId="0" borderId="0" applyFont="0" applyFill="0" applyBorder="0" applyAlignment="0" applyProtection="0">
      <alignment vertical="center"/>
    </xf>
    <xf numFmtId="38" fontId="14"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3" fillId="0" borderId="0" applyFont="0" applyFill="0" applyBorder="0" applyAlignment="0" applyProtection="0">
      <alignment vertical="center"/>
    </xf>
    <xf numFmtId="38" fontId="14" fillId="0" borderId="0" applyFont="0" applyFill="0" applyBorder="0" applyAlignment="0" applyProtection="0">
      <alignment vertical="center"/>
    </xf>
    <xf numFmtId="6" fontId="14" fillId="0" borderId="0" applyFont="0" applyFill="0" applyBorder="0" applyAlignment="0" applyProtection="0">
      <alignment vertical="center"/>
    </xf>
    <xf numFmtId="6" fontId="14" fillId="0" borderId="0" applyFont="0" applyFill="0" applyBorder="0" applyAlignment="0" applyProtection="0"/>
    <xf numFmtId="0" fontId="3" fillId="0" borderId="0">
      <alignment vertical="center"/>
    </xf>
    <xf numFmtId="0" fontId="3" fillId="0" borderId="0">
      <alignment vertical="center"/>
    </xf>
    <xf numFmtId="0" fontId="36" fillId="0" borderId="0">
      <alignment vertical="center"/>
    </xf>
    <xf numFmtId="0" fontId="14" fillId="0" borderId="0"/>
    <xf numFmtId="0" fontId="3" fillId="0" borderId="0">
      <alignment vertical="center"/>
    </xf>
    <xf numFmtId="0" fontId="14" fillId="0" borderId="0">
      <alignment vertical="center"/>
    </xf>
    <xf numFmtId="0" fontId="21" fillId="0" borderId="0"/>
    <xf numFmtId="0" fontId="14" fillId="0" borderId="0"/>
    <xf numFmtId="0" fontId="3" fillId="0" borderId="0">
      <alignment vertical="center"/>
    </xf>
    <xf numFmtId="0" fontId="11" fillId="0" borderId="0">
      <alignment vertical="center"/>
    </xf>
    <xf numFmtId="0" fontId="17" fillId="0" borderId="0">
      <alignment vertical="center"/>
    </xf>
    <xf numFmtId="0" fontId="3" fillId="0" borderId="0">
      <alignment vertical="center"/>
    </xf>
    <xf numFmtId="0" fontId="35" fillId="0" borderId="0">
      <alignment vertical="center"/>
    </xf>
    <xf numFmtId="0" fontId="35" fillId="0" borderId="0">
      <alignment vertical="center"/>
    </xf>
    <xf numFmtId="0" fontId="37" fillId="0" borderId="0">
      <alignment vertical="center"/>
    </xf>
    <xf numFmtId="0" fontId="1"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cellStyleXfs>
  <cellXfs count="1298">
    <xf numFmtId="0" fontId="0" fillId="0" borderId="0" xfId="0">
      <alignment vertical="center"/>
    </xf>
    <xf numFmtId="0" fontId="3" fillId="0" borderId="0" xfId="1">
      <alignment vertical="center"/>
    </xf>
    <xf numFmtId="0" fontId="5" fillId="0" borderId="0" xfId="1" applyFont="1">
      <alignment vertical="center"/>
    </xf>
    <xf numFmtId="0" fontId="6" fillId="0" borderId="0" xfId="1" applyFont="1" applyAlignment="1">
      <alignment horizontal="right" vertical="center"/>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0" borderId="7" xfId="1" applyFont="1" applyFill="1" applyBorder="1" applyAlignment="1">
      <alignment horizontal="center" vertical="center" wrapText="1"/>
    </xf>
    <xf numFmtId="176" fontId="8" fillId="0" borderId="4" xfId="1" applyNumberFormat="1" applyFont="1" applyFill="1" applyBorder="1" applyAlignment="1" applyProtection="1">
      <alignment horizontal="right" vertical="center" shrinkToFit="1"/>
    </xf>
    <xf numFmtId="176" fontId="8" fillId="0" borderId="5" xfId="1" applyNumberFormat="1" applyFont="1" applyFill="1" applyBorder="1" applyAlignment="1" applyProtection="1">
      <alignment horizontal="right" vertical="center" shrinkToFit="1"/>
    </xf>
    <xf numFmtId="176" fontId="8" fillId="0" borderId="10" xfId="1"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6" fontId="8" fillId="0" borderId="14" xfId="1" applyNumberFormat="1" applyFont="1" applyFill="1" applyBorder="1" applyAlignment="1" applyProtection="1">
      <alignment horizontal="right" vertical="center" shrinkToFit="1"/>
    </xf>
    <xf numFmtId="176" fontId="8" fillId="0" borderId="15" xfId="1" applyNumberFormat="1" applyFont="1" applyFill="1" applyBorder="1" applyAlignment="1" applyProtection="1">
      <alignment horizontal="right" vertical="center" shrinkToFit="1"/>
    </xf>
    <xf numFmtId="176" fontId="8" fillId="0" borderId="16" xfId="1" applyNumberFormat="1" applyFont="1" applyFill="1" applyBorder="1" applyAlignment="1" applyProtection="1">
      <alignment horizontal="right" vertical="center" shrinkToFit="1"/>
    </xf>
    <xf numFmtId="0" fontId="8" fillId="0" borderId="17" xfId="1" applyFont="1" applyFill="1" applyBorder="1" applyAlignment="1">
      <alignment horizontal="center" vertical="center"/>
    </xf>
    <xf numFmtId="176" fontId="8" fillId="0" borderId="20" xfId="1" applyNumberFormat="1" applyFont="1" applyFill="1" applyBorder="1" applyAlignment="1" applyProtection="1">
      <alignment horizontal="right" vertical="center" shrinkToFit="1"/>
    </xf>
    <xf numFmtId="176" fontId="8" fillId="0" borderId="21" xfId="1" applyNumberFormat="1" applyFont="1" applyFill="1" applyBorder="1" applyAlignment="1" applyProtection="1">
      <alignment horizontal="right" vertical="center" shrinkToFit="1"/>
    </xf>
    <xf numFmtId="176" fontId="8" fillId="0" borderId="22" xfId="1" applyNumberFormat="1" applyFont="1" applyFill="1" applyBorder="1" applyAlignment="1" applyProtection="1">
      <alignment horizontal="right" vertical="center" shrinkToFit="1"/>
    </xf>
    <xf numFmtId="0" fontId="8" fillId="0" borderId="0" xfId="2" applyFont="1">
      <alignment vertical="center"/>
    </xf>
    <xf numFmtId="0" fontId="3" fillId="0" borderId="0" xfId="2">
      <alignment vertical="center"/>
    </xf>
    <xf numFmtId="0" fontId="6" fillId="0" borderId="0" xfId="2" applyFont="1" applyAlignment="1">
      <alignment horizontal="right" vertical="center"/>
    </xf>
    <xf numFmtId="0" fontId="8" fillId="3" borderId="1" xfId="2" applyFont="1" applyFill="1" applyBorder="1" applyAlignment="1"/>
    <xf numFmtId="0" fontId="8" fillId="3" borderId="2" xfId="2" applyFont="1" applyFill="1" applyBorder="1" applyAlignment="1">
      <alignment horizontal="right" vertical="top"/>
    </xf>
    <xf numFmtId="0" fontId="8" fillId="3" borderId="3" xfId="2" applyFont="1" applyFill="1" applyBorder="1" applyAlignment="1">
      <alignment horizontal="right" vertical="top"/>
    </xf>
    <xf numFmtId="0" fontId="8" fillId="3" borderId="23" xfId="2" applyFont="1" applyFill="1" applyBorder="1" applyAlignment="1">
      <alignment horizontal="center" vertical="center"/>
    </xf>
    <xf numFmtId="0" fontId="8" fillId="3" borderId="5" xfId="2" applyFont="1" applyFill="1" applyBorder="1" applyAlignment="1">
      <alignment horizontal="center" vertical="center"/>
    </xf>
    <xf numFmtId="0" fontId="8" fillId="3" borderId="10" xfId="2" applyFont="1" applyFill="1" applyBorder="1" applyAlignment="1">
      <alignment horizontal="center" vertical="center"/>
    </xf>
    <xf numFmtId="0" fontId="8" fillId="0" borderId="24" xfId="2" applyFont="1" applyFill="1" applyBorder="1" applyAlignment="1">
      <alignment vertical="center" wrapText="1"/>
    </xf>
    <xf numFmtId="176" fontId="8" fillId="0" borderId="27" xfId="2" applyNumberFormat="1" applyFont="1" applyFill="1" applyBorder="1" applyAlignment="1">
      <alignment horizontal="right" vertical="center" shrinkToFit="1"/>
    </xf>
    <xf numFmtId="176" fontId="8" fillId="0" borderId="28" xfId="2" applyNumberFormat="1" applyFont="1" applyFill="1" applyBorder="1" applyAlignment="1">
      <alignment horizontal="right" vertical="center" shrinkToFit="1"/>
    </xf>
    <xf numFmtId="176" fontId="8" fillId="0" borderId="29" xfId="2" applyNumberFormat="1" applyFont="1" applyFill="1" applyBorder="1" applyAlignment="1">
      <alignment horizontal="right" vertical="center" shrinkToFit="1"/>
    </xf>
    <xf numFmtId="0" fontId="8" fillId="0" borderId="30" xfId="2" applyFont="1" applyFill="1" applyBorder="1" applyAlignment="1">
      <alignment vertical="center"/>
    </xf>
    <xf numFmtId="176" fontId="8" fillId="0" borderId="33" xfId="2" applyNumberFormat="1" applyFont="1" applyFill="1" applyBorder="1" applyAlignment="1">
      <alignment horizontal="right" vertical="center" shrinkToFit="1"/>
    </xf>
    <xf numFmtId="176" fontId="8" fillId="0" borderId="34" xfId="2" applyNumberFormat="1" applyFont="1" applyFill="1" applyBorder="1" applyAlignment="1">
      <alignment horizontal="right" vertical="center" shrinkToFit="1"/>
    </xf>
    <xf numFmtId="176" fontId="8" fillId="0" borderId="35" xfId="2" applyNumberFormat="1" applyFont="1" applyFill="1" applyBorder="1" applyAlignment="1">
      <alignment horizontal="right" vertical="center" shrinkToFit="1"/>
    </xf>
    <xf numFmtId="0" fontId="8" fillId="0" borderId="11" xfId="2" applyFont="1" applyFill="1" applyBorder="1" applyAlignment="1">
      <alignment vertical="center"/>
    </xf>
    <xf numFmtId="0" fontId="8" fillId="0" borderId="17" xfId="2" applyFont="1" applyFill="1" applyBorder="1" applyAlignment="1">
      <alignment vertical="center"/>
    </xf>
    <xf numFmtId="176" fontId="8" fillId="0" borderId="20" xfId="2" applyNumberFormat="1" applyFont="1" applyFill="1" applyBorder="1" applyAlignment="1">
      <alignment horizontal="right" vertical="center" shrinkToFit="1"/>
    </xf>
    <xf numFmtId="176" fontId="8" fillId="0" borderId="21" xfId="2" applyNumberFormat="1" applyFont="1" applyFill="1" applyBorder="1" applyAlignment="1">
      <alignment horizontal="right" vertical="center" shrinkToFit="1"/>
    </xf>
    <xf numFmtId="176" fontId="8" fillId="0" borderId="22" xfId="2" applyNumberFormat="1" applyFont="1" applyFill="1" applyBorder="1" applyAlignment="1">
      <alignment horizontal="right" vertical="center" shrinkToFit="1"/>
    </xf>
    <xf numFmtId="0" fontId="9" fillId="0" borderId="0" xfId="2" applyFont="1" applyFill="1" applyBorder="1" applyAlignment="1"/>
    <xf numFmtId="0" fontId="9" fillId="0" borderId="0" xfId="2" applyNumberFormat="1" applyFont="1" applyFill="1" applyBorder="1" applyAlignment="1">
      <alignment vertical="center" wrapText="1"/>
    </xf>
    <xf numFmtId="0" fontId="9" fillId="0" borderId="0" xfId="2" applyNumberFormat="1" applyFont="1" applyBorder="1" applyAlignment="1">
      <alignment vertical="center" wrapText="1"/>
    </xf>
    <xf numFmtId="0" fontId="8" fillId="0" borderId="0" xfId="2" applyNumberFormat="1" applyFont="1" applyFill="1" applyBorder="1" applyAlignment="1">
      <alignment vertical="center"/>
    </xf>
    <xf numFmtId="0" fontId="5" fillId="0" borderId="0" xfId="3" applyFont="1">
      <alignment vertical="center"/>
    </xf>
    <xf numFmtId="0" fontId="3" fillId="0" borderId="0" xfId="3">
      <alignment vertical="center"/>
    </xf>
    <xf numFmtId="0" fontId="6" fillId="0" borderId="0" xfId="3" applyFont="1" applyAlignment="1">
      <alignment horizontal="center" vertical="center"/>
    </xf>
    <xf numFmtId="0" fontId="9" fillId="2" borderId="1" xfId="3" applyFont="1" applyFill="1" applyBorder="1" applyAlignment="1"/>
    <xf numFmtId="0" fontId="9" fillId="2" borderId="2" xfId="3" applyFont="1" applyFill="1" applyBorder="1" applyAlignment="1"/>
    <xf numFmtId="0" fontId="9" fillId="2" borderId="2" xfId="3" applyFont="1" applyFill="1" applyBorder="1" applyAlignment="1">
      <alignment horizontal="right" vertical="center"/>
    </xf>
    <xf numFmtId="0" fontId="9" fillId="2" borderId="3" xfId="3" applyFont="1" applyFill="1" applyBorder="1" applyAlignment="1">
      <alignment horizontal="right" vertical="top"/>
    </xf>
    <xf numFmtId="0" fontId="9" fillId="2" borderId="23"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6" xfId="3" applyFont="1" applyFill="1" applyBorder="1" applyAlignment="1">
      <alignment horizontal="center" vertical="center"/>
    </xf>
    <xf numFmtId="0" fontId="9" fillId="0" borderId="37" xfId="3" applyFont="1" applyFill="1" applyBorder="1" applyAlignment="1">
      <alignment vertical="center" wrapText="1"/>
    </xf>
    <xf numFmtId="177" fontId="9" fillId="0" borderId="27" xfId="3" applyNumberFormat="1" applyFont="1" applyFill="1" applyBorder="1" applyAlignment="1" applyProtection="1">
      <alignment horizontal="right" vertical="center" shrinkToFit="1"/>
    </xf>
    <xf numFmtId="177" fontId="9" fillId="0" borderId="28" xfId="3" applyNumberFormat="1" applyFont="1" applyFill="1" applyBorder="1" applyAlignment="1" applyProtection="1">
      <alignment horizontal="right" vertical="center" shrinkToFit="1"/>
    </xf>
    <xf numFmtId="177" fontId="9" fillId="0" borderId="29" xfId="3" applyNumberFormat="1" applyFont="1" applyFill="1" applyBorder="1" applyAlignment="1" applyProtection="1">
      <alignment horizontal="right" vertical="center" shrinkToFit="1"/>
    </xf>
    <xf numFmtId="0" fontId="9" fillId="0" borderId="39" xfId="3" applyFont="1" applyFill="1" applyBorder="1" applyAlignment="1">
      <alignment vertical="center"/>
    </xf>
    <xf numFmtId="177" fontId="9" fillId="0" borderId="33" xfId="3" applyNumberFormat="1" applyFont="1" applyFill="1" applyBorder="1" applyAlignment="1" applyProtection="1">
      <alignment horizontal="right" vertical="center" shrinkToFit="1"/>
    </xf>
    <xf numFmtId="177" fontId="9" fillId="0" borderId="34" xfId="3" applyNumberFormat="1" applyFont="1" applyFill="1" applyBorder="1" applyAlignment="1" applyProtection="1">
      <alignment horizontal="right" vertical="center" shrinkToFit="1"/>
    </xf>
    <xf numFmtId="177" fontId="9" fillId="0" borderId="35" xfId="3" applyNumberFormat="1" applyFont="1" applyFill="1" applyBorder="1" applyAlignment="1" applyProtection="1">
      <alignment horizontal="right" vertical="center" shrinkToFit="1"/>
    </xf>
    <xf numFmtId="0" fontId="9" fillId="0" borderId="41" xfId="3" applyFont="1" applyFill="1" applyBorder="1" applyAlignment="1">
      <alignment vertical="center"/>
    </xf>
    <xf numFmtId="0" fontId="9" fillId="0" borderId="44" xfId="3" applyFont="1" applyFill="1" applyBorder="1" applyAlignment="1">
      <alignment vertical="center"/>
    </xf>
    <xf numFmtId="177" fontId="9" fillId="0" borderId="20" xfId="3" applyNumberFormat="1" applyFont="1" applyFill="1" applyBorder="1" applyAlignment="1" applyProtection="1">
      <alignment horizontal="right" vertical="center" shrinkToFit="1"/>
    </xf>
    <xf numFmtId="177" fontId="9" fillId="0" borderId="21" xfId="3" applyNumberFormat="1" applyFont="1" applyFill="1" applyBorder="1" applyAlignment="1" applyProtection="1">
      <alignment horizontal="right" vertical="center" shrinkToFit="1"/>
    </xf>
    <xf numFmtId="177" fontId="9" fillId="0" borderId="22" xfId="3" applyNumberFormat="1" applyFont="1" applyFill="1" applyBorder="1" applyAlignment="1" applyProtection="1">
      <alignment horizontal="right" vertical="center" shrinkToFit="1"/>
    </xf>
    <xf numFmtId="0" fontId="9" fillId="0" borderId="0" xfId="3" applyFont="1" applyAlignment="1"/>
    <xf numFmtId="0" fontId="3" fillId="0" borderId="0" xfId="4">
      <alignment vertical="center"/>
    </xf>
    <xf numFmtId="0" fontId="6" fillId="0" borderId="0" xfId="4" applyFont="1" applyAlignment="1">
      <alignment horizontal="center" vertical="center"/>
    </xf>
    <xf numFmtId="0" fontId="9" fillId="2" borderId="1" xfId="4" applyFont="1" applyFill="1" applyBorder="1" applyAlignment="1"/>
    <xf numFmtId="0" fontId="9" fillId="2" borderId="2" xfId="4" applyFont="1" applyFill="1" applyBorder="1" applyAlignment="1"/>
    <xf numFmtId="0" fontId="9" fillId="2" borderId="2" xfId="4" applyFont="1" applyFill="1" applyBorder="1" applyAlignment="1">
      <alignment horizontal="right" vertical="center"/>
    </xf>
    <xf numFmtId="0" fontId="9" fillId="2" borderId="3" xfId="4" applyFont="1" applyFill="1" applyBorder="1" applyAlignment="1">
      <alignment horizontal="right" vertical="top"/>
    </xf>
    <xf numFmtId="0" fontId="9" fillId="2" borderId="23" xfId="4" applyFont="1" applyFill="1" applyBorder="1" applyAlignment="1">
      <alignment horizontal="center" vertical="center"/>
    </xf>
    <xf numFmtId="0" fontId="9" fillId="2" borderId="5" xfId="4" applyFont="1" applyFill="1" applyBorder="1" applyAlignment="1">
      <alignment horizontal="center" vertical="center"/>
    </xf>
    <xf numFmtId="0" fontId="9" fillId="2" borderId="10" xfId="4" applyFont="1" applyFill="1" applyBorder="1" applyAlignment="1">
      <alignment horizontal="center" vertical="center"/>
    </xf>
    <xf numFmtId="0" fontId="9" fillId="0" borderId="37" xfId="4" applyFont="1" applyFill="1" applyBorder="1" applyAlignment="1">
      <alignment vertical="center" wrapText="1"/>
    </xf>
    <xf numFmtId="177" fontId="9" fillId="0" borderId="27" xfId="4" applyNumberFormat="1" applyFont="1" applyFill="1" applyBorder="1" applyAlignment="1" applyProtection="1">
      <alignment horizontal="right" vertical="center" shrinkToFit="1"/>
    </xf>
    <xf numFmtId="177" fontId="9" fillId="0" borderId="28" xfId="4" applyNumberFormat="1" applyFont="1" applyFill="1" applyBorder="1" applyAlignment="1" applyProtection="1">
      <alignment horizontal="right" vertical="center" shrinkToFit="1"/>
    </xf>
    <xf numFmtId="177" fontId="9" fillId="0" borderId="29" xfId="4" applyNumberFormat="1" applyFont="1" applyFill="1" applyBorder="1" applyAlignment="1" applyProtection="1">
      <alignment horizontal="right" vertical="center" shrinkToFit="1"/>
    </xf>
    <xf numFmtId="0" fontId="9" fillId="0" borderId="39" xfId="4" applyFont="1" applyFill="1" applyBorder="1" applyAlignment="1">
      <alignment vertical="center"/>
    </xf>
    <xf numFmtId="177" fontId="9" fillId="0" borderId="33" xfId="4" applyNumberFormat="1" applyFont="1" applyFill="1" applyBorder="1" applyAlignment="1" applyProtection="1">
      <alignment horizontal="right" vertical="center" shrinkToFit="1"/>
    </xf>
    <xf numFmtId="177" fontId="9" fillId="0" borderId="34" xfId="4" applyNumberFormat="1" applyFont="1" applyFill="1" applyBorder="1" applyAlignment="1" applyProtection="1">
      <alignment horizontal="right" vertical="center" shrinkToFit="1"/>
    </xf>
    <xf numFmtId="177" fontId="9" fillId="0" borderId="35" xfId="4" applyNumberFormat="1" applyFont="1" applyFill="1" applyBorder="1" applyAlignment="1" applyProtection="1">
      <alignment horizontal="right" vertical="center" shrinkToFit="1"/>
    </xf>
    <xf numFmtId="0" fontId="9" fillId="0" borderId="41" xfId="4" applyFont="1" applyFill="1" applyBorder="1" applyAlignment="1">
      <alignment vertical="center"/>
    </xf>
    <xf numFmtId="0" fontId="9" fillId="0" borderId="45" xfId="4" applyFont="1" applyFill="1" applyBorder="1" applyAlignment="1">
      <alignment vertical="center"/>
    </xf>
    <xf numFmtId="0" fontId="9" fillId="0" borderId="39" xfId="4" applyFont="1" applyFill="1" applyBorder="1" applyAlignment="1">
      <alignment vertical="center" wrapText="1"/>
    </xf>
    <xf numFmtId="0" fontId="9" fillId="0" borderId="44" xfId="4" applyFont="1" applyFill="1" applyBorder="1" applyAlignment="1">
      <alignment vertical="center"/>
    </xf>
    <xf numFmtId="177" fontId="9" fillId="0" borderId="20" xfId="4" applyNumberFormat="1" applyFont="1" applyFill="1" applyBorder="1" applyAlignment="1" applyProtection="1">
      <alignment horizontal="right" vertical="center" shrinkToFit="1"/>
    </xf>
    <xf numFmtId="177" fontId="9" fillId="0" borderId="21" xfId="4" applyNumberFormat="1" applyFont="1" applyFill="1" applyBorder="1" applyAlignment="1" applyProtection="1">
      <alignment horizontal="right" vertical="center" shrinkToFit="1"/>
    </xf>
    <xf numFmtId="177" fontId="9" fillId="0" borderId="22" xfId="4" applyNumberFormat="1" applyFont="1" applyFill="1" applyBorder="1" applyAlignment="1" applyProtection="1">
      <alignment horizontal="right" vertical="center" shrinkToFit="1"/>
    </xf>
    <xf numFmtId="0" fontId="9" fillId="0" borderId="0" xfId="4" applyFont="1" applyFill="1" applyBorder="1" applyAlignment="1"/>
    <xf numFmtId="0" fontId="9" fillId="0" borderId="0" xfId="4" applyFont="1" applyFill="1" applyBorder="1" applyAlignment="1">
      <alignment vertical="center"/>
    </xf>
    <xf numFmtId="0" fontId="9" fillId="0" borderId="0" xfId="4" applyFont="1" applyFill="1" applyBorder="1" applyAlignment="1">
      <alignment horizontal="left" vertical="center"/>
    </xf>
    <xf numFmtId="177" fontId="9" fillId="0" borderId="0" xfId="4" applyNumberFormat="1" applyFont="1" applyFill="1" applyBorder="1" applyAlignment="1" applyProtection="1">
      <alignment horizontal="right" vertical="center"/>
    </xf>
    <xf numFmtId="0" fontId="6" fillId="0" borderId="0" xfId="1" applyFont="1" applyAlignment="1">
      <alignment horizontal="right"/>
    </xf>
    <xf numFmtId="0" fontId="10" fillId="2" borderId="1" xfId="1" applyFont="1" applyFill="1" applyBorder="1" applyAlignment="1"/>
    <xf numFmtId="0" fontId="10" fillId="2" borderId="2" xfId="1" applyFont="1" applyFill="1" applyBorder="1" applyAlignment="1">
      <alignment horizontal="right" vertical="top"/>
    </xf>
    <xf numFmtId="0" fontId="10" fillId="2" borderId="3" xfId="1" applyFont="1" applyFill="1" applyBorder="1" applyAlignment="1">
      <alignment horizontal="right" vertical="top"/>
    </xf>
    <xf numFmtId="0" fontId="12" fillId="4" borderId="5" xfId="5" applyFont="1" applyFill="1" applyBorder="1" applyAlignment="1">
      <alignment horizontal="center" vertical="center"/>
    </xf>
    <xf numFmtId="0" fontId="12" fillId="4" borderId="6" xfId="5" applyFont="1" applyFill="1" applyBorder="1" applyAlignment="1">
      <alignment horizontal="center" vertical="center"/>
    </xf>
    <xf numFmtId="0" fontId="10" fillId="0" borderId="7" xfId="1" applyFont="1" applyFill="1" applyBorder="1" applyAlignment="1">
      <alignment horizontal="center" vertical="center" wrapText="1"/>
    </xf>
    <xf numFmtId="177" fontId="10" fillId="0" borderId="5" xfId="5" applyNumberFormat="1" applyFont="1" applyFill="1" applyBorder="1" applyAlignment="1" applyProtection="1">
      <alignment horizontal="right" vertical="center" shrinkToFit="1"/>
    </xf>
    <xf numFmtId="177" fontId="10" fillId="0" borderId="10" xfId="5" applyNumberFormat="1" applyFont="1" applyFill="1" applyBorder="1" applyAlignment="1" applyProtection="1">
      <alignment horizontal="right" vertical="center" shrinkToFit="1"/>
    </xf>
    <xf numFmtId="0" fontId="10" fillId="0" borderId="11" xfId="1" applyFont="1" applyFill="1" applyBorder="1" applyAlignment="1">
      <alignment horizontal="center" vertical="center" wrapText="1"/>
    </xf>
    <xf numFmtId="177" fontId="10" fillId="0" borderId="15" xfId="5" applyNumberFormat="1" applyFont="1" applyFill="1" applyBorder="1" applyAlignment="1" applyProtection="1">
      <alignment horizontal="right" vertical="center" shrinkToFit="1"/>
    </xf>
    <xf numFmtId="177" fontId="10" fillId="0" borderId="16" xfId="5" applyNumberFormat="1" applyFont="1" applyFill="1" applyBorder="1" applyAlignment="1" applyProtection="1">
      <alignment horizontal="right" vertical="center" shrinkToFit="1"/>
    </xf>
    <xf numFmtId="177" fontId="10" fillId="0" borderId="34" xfId="5" applyNumberFormat="1" applyFont="1" applyFill="1" applyBorder="1" applyAlignment="1" applyProtection="1">
      <alignment horizontal="right" vertical="center" shrinkToFit="1"/>
    </xf>
    <xf numFmtId="177" fontId="10" fillId="0" borderId="35" xfId="5" applyNumberFormat="1" applyFont="1" applyFill="1" applyBorder="1" applyAlignment="1" applyProtection="1">
      <alignment horizontal="right" vertical="center" shrinkToFit="1"/>
    </xf>
    <xf numFmtId="0" fontId="10" fillId="0" borderId="47" xfId="1" applyFont="1" applyFill="1" applyBorder="1" applyAlignment="1">
      <alignment horizontal="center" vertical="center"/>
    </xf>
    <xf numFmtId="177" fontId="10" fillId="0" borderId="34" xfId="5" applyNumberFormat="1" applyFont="1" applyFill="1" applyBorder="1" applyAlignment="1" applyProtection="1">
      <alignment horizontal="right" vertical="center" shrinkToFit="1"/>
      <protection locked="0"/>
    </xf>
    <xf numFmtId="177" fontId="10" fillId="0" borderId="35" xfId="5" applyNumberFormat="1" applyFont="1" applyFill="1" applyBorder="1" applyAlignment="1" applyProtection="1">
      <alignment horizontal="right" vertical="center" shrinkToFit="1"/>
      <protection locked="0"/>
    </xf>
    <xf numFmtId="0" fontId="10" fillId="0" borderId="48" xfId="1" applyFont="1" applyFill="1" applyBorder="1" applyAlignment="1">
      <alignment horizontal="center" vertical="center"/>
    </xf>
    <xf numFmtId="0" fontId="10" fillId="0" borderId="1" xfId="1" applyFont="1" applyFill="1" applyBorder="1" applyAlignment="1">
      <alignment horizontal="center" vertical="center"/>
    </xf>
    <xf numFmtId="177" fontId="10" fillId="0" borderId="49" xfId="5" applyNumberFormat="1" applyFont="1" applyFill="1" applyBorder="1" applyAlignment="1" applyProtection="1">
      <alignment horizontal="right" vertical="center" shrinkToFit="1"/>
    </xf>
    <xf numFmtId="177" fontId="10"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6"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4"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4" fillId="0" borderId="45" xfId="6" applyFont="1" applyBorder="1" applyAlignment="1">
      <alignment vertical="center"/>
    </xf>
    <xf numFmtId="178" fontId="15" fillId="0" borderId="41" xfId="6" applyNumberFormat="1" applyFont="1" applyBorder="1" applyAlignment="1">
      <alignment horizontal="center" vertical="center"/>
    </xf>
    <xf numFmtId="178" fontId="15" fillId="0" borderId="50" xfId="6" applyNumberFormat="1" applyFont="1" applyBorder="1" applyAlignment="1">
      <alignment horizontal="center" vertical="center" wrapText="1"/>
    </xf>
    <xf numFmtId="178" fontId="15" fillId="0" borderId="5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6"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3" xfId="6" applyNumberFormat="1" applyFont="1" applyFill="1" applyBorder="1" applyAlignment="1">
      <alignment vertical="center"/>
    </xf>
    <xf numFmtId="179" fontId="15" fillId="0" borderId="51" xfId="6" applyNumberFormat="1" applyFont="1" applyFill="1" applyBorder="1" applyAlignment="1">
      <alignment vertical="center"/>
    </xf>
    <xf numFmtId="180" fontId="15" fillId="0" borderId="54"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5" xfId="6" applyNumberFormat="1" applyFont="1" applyBorder="1" applyAlignment="1">
      <alignment horizontal="center" vertical="center"/>
    </xf>
    <xf numFmtId="179" fontId="15" fillId="0" borderId="56" xfId="6" applyNumberFormat="1" applyFont="1" applyFill="1" applyBorder="1" applyAlignment="1">
      <alignment vertical="center"/>
    </xf>
    <xf numFmtId="179" fontId="15" fillId="0" borderId="57"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8" xfId="6" applyNumberFormat="1" applyFont="1" applyFill="1" applyBorder="1" applyAlignment="1">
      <alignment vertical="center"/>
    </xf>
    <xf numFmtId="180" fontId="15" fillId="0" borderId="59" xfId="6" applyNumberFormat="1" applyFont="1" applyFill="1" applyBorder="1" applyAlignment="1">
      <alignment vertical="center"/>
    </xf>
    <xf numFmtId="180" fontId="15" fillId="0" borderId="56" xfId="6" applyNumberFormat="1" applyFont="1" applyBorder="1" applyAlignment="1">
      <alignment vertical="center"/>
    </xf>
    <xf numFmtId="179" fontId="15" fillId="0" borderId="56"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3" xfId="6" applyNumberFormat="1" applyFont="1" applyBorder="1" applyAlignment="1">
      <alignment vertical="center"/>
    </xf>
    <xf numFmtId="179" fontId="15" fillId="0" borderId="51" xfId="6" applyNumberFormat="1" applyFont="1" applyBorder="1" applyAlignment="1">
      <alignment vertical="center"/>
    </xf>
    <xf numFmtId="180" fontId="15" fillId="0" borderId="12" xfId="6" applyNumberFormat="1" applyFont="1" applyBorder="1" applyAlignment="1">
      <alignment vertical="center"/>
    </xf>
    <xf numFmtId="0" fontId="14" fillId="0" borderId="34" xfId="6" applyBorder="1"/>
    <xf numFmtId="0" fontId="14" fillId="0" borderId="34" xfId="6" applyBorder="1" applyAlignment="1">
      <alignment vertical="center"/>
    </xf>
    <xf numFmtId="0" fontId="16" fillId="0" borderId="34" xfId="6" applyFont="1" applyBorder="1"/>
    <xf numFmtId="0" fontId="14" fillId="0" borderId="0" xfId="7" applyAlignment="1"/>
    <xf numFmtId="0" fontId="14" fillId="0" borderId="34" xfId="7" applyBorder="1" applyAlignment="1"/>
    <xf numFmtId="177" fontId="14"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5"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69" xfId="9" applyFont="1" applyFill="1" applyBorder="1" applyAlignment="1">
      <alignment horizontal="center" vertical="center"/>
    </xf>
    <xf numFmtId="0" fontId="17" fillId="0" borderId="7" xfId="8" applyFont="1" applyFill="1" applyBorder="1" applyAlignment="1">
      <alignment horizontal="center" vertical="center"/>
    </xf>
    <xf numFmtId="0" fontId="17" fillId="0" borderId="72" xfId="8" applyFont="1" applyFill="1" applyBorder="1" applyAlignment="1">
      <alignment horizontal="center" vertical="center"/>
    </xf>
    <xf numFmtId="0" fontId="23" fillId="0" borderId="73" xfId="8" applyFont="1" applyFill="1" applyBorder="1" applyAlignment="1">
      <alignment vertical="center" wrapText="1"/>
    </xf>
    <xf numFmtId="0" fontId="23" fillId="0" borderId="74" xfId="8" applyFont="1" applyFill="1" applyBorder="1" applyAlignment="1">
      <alignment vertical="center" wrapText="1"/>
    </xf>
    <xf numFmtId="181" fontId="17" fillId="0" borderId="72" xfId="8" applyNumberFormat="1" applyFont="1" applyFill="1" applyBorder="1" applyAlignment="1">
      <alignment vertical="center"/>
    </xf>
    <xf numFmtId="181" fontId="17" fillId="0" borderId="73" xfId="8" applyNumberFormat="1" applyFont="1" applyFill="1" applyBorder="1" applyAlignment="1">
      <alignment vertical="center"/>
    </xf>
    <xf numFmtId="181" fontId="17" fillId="0" borderId="74" xfId="8" applyNumberFormat="1" applyFont="1" applyFill="1" applyBorder="1" applyAlignment="1">
      <alignment vertical="center"/>
    </xf>
    <xf numFmtId="0" fontId="17" fillId="0" borderId="7" xfId="8" applyFont="1" applyFill="1" applyBorder="1">
      <alignment vertical="center"/>
    </xf>
    <xf numFmtId="0" fontId="17" fillId="0" borderId="0" xfId="8" applyFont="1" applyFill="1" applyBorder="1">
      <alignment vertical="center"/>
    </xf>
    <xf numFmtId="0" fontId="17" fillId="0" borderId="64"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0" fontId="17" fillId="0" borderId="0" xfId="8" applyFont="1" applyFill="1" applyBorder="1" applyAlignment="1">
      <alignment vertical="center"/>
    </xf>
    <xf numFmtId="0" fontId="17" fillId="0" borderId="0" xfId="8" applyFont="1" applyFill="1" applyBorder="1" applyAlignment="1">
      <alignment horizontal="center" vertical="center"/>
    </xf>
    <xf numFmtId="49" fontId="17" fillId="0" borderId="0" xfId="8" applyNumberFormat="1" applyFont="1" applyFill="1" applyBorder="1" applyAlignment="1">
      <alignment horizontal="center" vertical="center"/>
    </xf>
    <xf numFmtId="0" fontId="17" fillId="0" borderId="64" xfId="8" applyFont="1" applyFill="1" applyBorder="1" applyAlignment="1">
      <alignment horizontal="center" vertical="center"/>
    </xf>
    <xf numFmtId="0" fontId="17" fillId="0" borderId="72" xfId="8" applyFont="1" applyFill="1" applyBorder="1">
      <alignment vertical="center"/>
    </xf>
    <xf numFmtId="0" fontId="17" fillId="0" borderId="73" xfId="8" applyFont="1" applyFill="1" applyBorder="1">
      <alignment vertical="center"/>
    </xf>
    <xf numFmtId="0" fontId="17" fillId="0" borderId="74" xfId="8" applyFont="1" applyFill="1" applyBorder="1">
      <alignment vertical="center"/>
    </xf>
    <xf numFmtId="0" fontId="17" fillId="0" borderId="0" xfId="10" applyFont="1" applyFill="1">
      <alignment vertical="center"/>
    </xf>
    <xf numFmtId="49" fontId="27" fillId="0" borderId="0" xfId="11" applyNumberFormat="1" applyFont="1">
      <alignment vertical="center"/>
    </xf>
    <xf numFmtId="49" fontId="17" fillId="0" borderId="0" xfId="11" applyNumberFormat="1" applyFont="1">
      <alignment vertical="center"/>
    </xf>
    <xf numFmtId="49" fontId="17" fillId="0" borderId="0" xfId="11" applyNumberFormat="1" applyFont="1" applyFill="1">
      <alignment vertical="center"/>
    </xf>
    <xf numFmtId="0" fontId="17" fillId="0" borderId="0" xfId="11" applyFont="1">
      <alignment vertical="center"/>
    </xf>
    <xf numFmtId="0" fontId="28" fillId="0" borderId="0" xfId="11" applyFont="1">
      <alignment vertical="center"/>
    </xf>
    <xf numFmtId="0" fontId="5" fillId="0" borderId="52" xfId="11" applyFont="1" applyBorder="1" applyAlignment="1">
      <alignment horizontal="center" vertical="center"/>
    </xf>
    <xf numFmtId="0" fontId="5" fillId="0" borderId="52" xfId="11" applyFont="1" applyBorder="1" applyAlignment="1">
      <alignment vertical="center"/>
    </xf>
    <xf numFmtId="0" fontId="17" fillId="0" borderId="0" xfId="11" applyFont="1" applyBorder="1">
      <alignment vertical="center"/>
    </xf>
    <xf numFmtId="0" fontId="17" fillId="0" borderId="12" xfId="11" applyFont="1" applyBorder="1">
      <alignment vertical="center"/>
    </xf>
    <xf numFmtId="0" fontId="17" fillId="0" borderId="52" xfId="11" applyFont="1" applyBorder="1">
      <alignment vertical="center"/>
    </xf>
    <xf numFmtId="0" fontId="17" fillId="0" borderId="41" xfId="11" applyFont="1" applyBorder="1" applyAlignment="1">
      <alignment horizontal="center" vertical="center"/>
    </xf>
    <xf numFmtId="0" fontId="17" fillId="0" borderId="12" xfId="11" applyFont="1" applyBorder="1" applyAlignment="1">
      <alignment horizontal="center" vertical="center"/>
    </xf>
    <xf numFmtId="0" fontId="17" fillId="0" borderId="62" xfId="11" applyFont="1" applyBorder="1" applyAlignment="1">
      <alignment horizontal="center" vertical="center"/>
    </xf>
    <xf numFmtId="0" fontId="17" fillId="0" borderId="0" xfId="11" applyFont="1" applyFill="1" applyBorder="1" applyAlignment="1">
      <alignment horizontal="center" vertical="center" wrapText="1"/>
    </xf>
    <xf numFmtId="0" fontId="17" fillId="0" borderId="52" xfId="11" applyFont="1" applyFill="1" applyBorder="1" applyAlignment="1">
      <alignment horizontal="center" vertical="center" wrapText="1"/>
    </xf>
    <xf numFmtId="0" fontId="17" fillId="0" borderId="0" xfId="11" applyFont="1" applyBorder="1" applyAlignment="1">
      <alignment horizontal="center" vertical="center"/>
    </xf>
    <xf numFmtId="0" fontId="17" fillId="0" borderId="0" xfId="11" applyFont="1" applyFill="1">
      <alignment vertical="center"/>
    </xf>
    <xf numFmtId="0" fontId="21" fillId="0" borderId="0" xfId="11" applyFont="1" applyBorder="1">
      <alignment vertical="center"/>
    </xf>
    <xf numFmtId="0" fontId="21" fillId="0" borderId="0" xfId="11" applyFont="1">
      <alignment vertical="center"/>
    </xf>
    <xf numFmtId="0" fontId="17" fillId="0" borderId="0" xfId="11" applyFont="1" applyAlignment="1">
      <alignment vertical="center" shrinkToFit="1"/>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3" xfId="12" applyFont="1" applyFill="1" applyBorder="1" applyProtection="1">
      <alignment vertical="center"/>
    </xf>
    <xf numFmtId="0" fontId="3" fillId="6" borderId="0" xfId="13" applyFill="1" applyProtection="1">
      <alignment vertical="center"/>
    </xf>
    <xf numFmtId="0" fontId="3" fillId="0" borderId="0" xfId="13" applyProtection="1">
      <alignment vertical="center"/>
    </xf>
    <xf numFmtId="0" fontId="29" fillId="6" borderId="0" xfId="12" applyFont="1" applyFill="1" applyAlignment="1" applyProtection="1">
      <alignment vertical="center"/>
    </xf>
    <xf numFmtId="0" fontId="17" fillId="6" borderId="0" xfId="12" applyFont="1" applyFill="1" applyAlignment="1" applyProtection="1">
      <alignment vertical="center"/>
    </xf>
    <xf numFmtId="0" fontId="3" fillId="6" borderId="0" xfId="13" applyFill="1" applyAlignment="1" applyProtection="1">
      <alignment vertical="center"/>
    </xf>
    <xf numFmtId="0" fontId="3" fillId="0" borderId="0" xfId="13" applyAlignment="1" applyProtection="1">
      <alignment vertical="center"/>
    </xf>
    <xf numFmtId="0" fontId="31" fillId="6" borderId="0" xfId="12" applyFont="1" applyFill="1" applyProtection="1">
      <alignment vertical="center"/>
    </xf>
    <xf numFmtId="0" fontId="32" fillId="6" borderId="0" xfId="12" applyFont="1" applyFill="1" applyProtection="1">
      <alignment vertical="center"/>
    </xf>
    <xf numFmtId="0" fontId="32" fillId="6" borderId="0" xfId="13" applyFont="1" applyFill="1" applyProtection="1">
      <alignment vertical="center"/>
    </xf>
    <xf numFmtId="0" fontId="32" fillId="0" borderId="0" xfId="13" applyFont="1" applyProtection="1">
      <alignment vertical="center"/>
    </xf>
    <xf numFmtId="0" fontId="31" fillId="6" borderId="0" xfId="12" applyFont="1" applyFill="1" applyBorder="1" applyProtection="1">
      <alignment vertical="center"/>
    </xf>
    <xf numFmtId="0" fontId="32" fillId="6" borderId="0" xfId="12" applyFont="1" applyFill="1" applyBorder="1" applyProtection="1">
      <alignment vertical="center"/>
    </xf>
    <xf numFmtId="0" fontId="31" fillId="0" borderId="97" xfId="12" applyFont="1" applyBorder="1" applyAlignment="1" applyProtection="1">
      <alignment horizontal="center" vertical="center" shrinkToFit="1"/>
      <protection locked="0"/>
    </xf>
    <xf numFmtId="0" fontId="31" fillId="0" borderId="97" xfId="12" applyFont="1" applyFill="1" applyBorder="1" applyAlignment="1" applyProtection="1">
      <alignment horizontal="center" vertical="center" shrinkToFit="1"/>
      <protection locked="0"/>
    </xf>
    <xf numFmtId="0" fontId="31" fillId="0" borderId="109" xfId="15" applyFont="1" applyBorder="1" applyAlignment="1" applyProtection="1">
      <alignment horizontal="center" vertical="center" shrinkToFit="1"/>
      <protection locked="0"/>
    </xf>
    <xf numFmtId="0" fontId="31" fillId="0" borderId="111" xfId="12" applyFont="1" applyBorder="1" applyAlignment="1" applyProtection="1">
      <alignment horizontal="center" vertical="center" shrinkToFit="1"/>
      <protection locked="0"/>
    </xf>
    <xf numFmtId="0" fontId="31" fillId="0" borderId="111" xfId="12" applyFont="1" applyFill="1" applyBorder="1" applyAlignment="1" applyProtection="1">
      <alignment horizontal="center" vertical="center" shrinkToFit="1"/>
      <protection locked="0"/>
    </xf>
    <xf numFmtId="0" fontId="31" fillId="0" borderId="122" xfId="15" applyFont="1" applyBorder="1" applyAlignment="1" applyProtection="1">
      <alignment horizontal="center" vertical="center" shrinkToFit="1"/>
      <protection locked="0"/>
    </xf>
    <xf numFmtId="0" fontId="31" fillId="8" borderId="20" xfId="12" applyFont="1" applyFill="1" applyBorder="1" applyAlignment="1" applyProtection="1">
      <alignment horizontal="center" vertical="center" shrinkToFit="1"/>
      <protection locked="0"/>
    </xf>
    <xf numFmtId="0" fontId="24" fillId="6" borderId="0" xfId="12" applyFont="1" applyFill="1" applyProtection="1">
      <alignment vertical="center"/>
    </xf>
    <xf numFmtId="0" fontId="31" fillId="0" borderId="135" xfId="12" applyFont="1" applyBorder="1" applyAlignment="1" applyProtection="1">
      <alignment horizontal="center" vertical="center" shrinkToFit="1"/>
      <protection locked="0"/>
    </xf>
    <xf numFmtId="0" fontId="31" fillId="6" borderId="122" xfId="12" applyFont="1" applyFill="1" applyBorder="1" applyAlignment="1" applyProtection="1">
      <alignment horizontal="center" vertical="center" shrinkToFit="1"/>
      <protection locked="0"/>
    </xf>
    <xf numFmtId="0" fontId="3" fillId="6" borderId="0" xfId="13" applyFont="1" applyFill="1" applyProtection="1">
      <alignment vertical="center"/>
    </xf>
    <xf numFmtId="0" fontId="31" fillId="0" borderId="144" xfId="12" applyFont="1" applyBorder="1" applyAlignment="1" applyProtection="1">
      <alignment horizontal="center" vertical="center" shrinkToFit="1"/>
      <protection locked="0"/>
    </xf>
    <xf numFmtId="0" fontId="31" fillId="6" borderId="0" xfId="12" applyFont="1" applyFill="1" applyBorder="1" applyAlignment="1" applyProtection="1">
      <alignment horizontal="center" vertical="center" shrinkToFit="1"/>
    </xf>
    <xf numFmtId="0" fontId="31" fillId="6" borderId="0" xfId="12" applyFont="1" applyFill="1" applyBorder="1" applyAlignment="1" applyProtection="1">
      <alignment horizontal="left" vertical="center" shrinkToFit="1"/>
    </xf>
    <xf numFmtId="177" fontId="31" fillId="6" borderId="0" xfId="12" applyNumberFormat="1" applyFont="1" applyFill="1" applyBorder="1" applyAlignment="1" applyProtection="1">
      <alignment horizontal="right" vertical="center" shrinkToFit="1"/>
    </xf>
    <xf numFmtId="177" fontId="31" fillId="6" borderId="0" xfId="12" applyNumberFormat="1" applyFont="1" applyFill="1" applyBorder="1" applyAlignment="1" applyProtection="1">
      <alignment horizontal="left" vertical="center" shrinkToFit="1"/>
    </xf>
    <xf numFmtId="0" fontId="24" fillId="6" borderId="0" xfId="12" applyFont="1" applyFill="1" applyBorder="1" applyProtection="1">
      <alignment vertical="center"/>
    </xf>
    <xf numFmtId="0" fontId="31" fillId="6" borderId="73" xfId="12" applyFont="1" applyFill="1" applyBorder="1" applyAlignment="1" applyProtection="1">
      <alignment vertical="center"/>
    </xf>
    <xf numFmtId="0" fontId="31" fillId="6" borderId="73" xfId="12" applyFont="1" applyFill="1" applyBorder="1" applyAlignment="1" applyProtection="1">
      <alignment horizontal="center" vertical="center"/>
    </xf>
    <xf numFmtId="0" fontId="31" fillId="6" borderId="31" xfId="12" applyFont="1" applyFill="1" applyBorder="1" applyProtection="1">
      <alignment vertical="center"/>
    </xf>
    <xf numFmtId="0" fontId="31" fillId="6" borderId="11" xfId="12" applyFont="1" applyFill="1" applyBorder="1" applyAlignment="1" applyProtection="1">
      <alignment vertical="center"/>
    </xf>
    <xf numFmtId="0" fontId="31" fillId="6" borderId="12" xfId="12" applyFont="1" applyFill="1" applyBorder="1" applyAlignment="1" applyProtection="1">
      <alignment vertical="center"/>
    </xf>
    <xf numFmtId="0" fontId="31" fillId="6" borderId="0" xfId="12" applyFont="1" applyFill="1" applyBorder="1" applyAlignment="1" applyProtection="1">
      <alignment vertical="center"/>
    </xf>
    <xf numFmtId="0" fontId="31" fillId="6" borderId="64" xfId="12" applyFont="1" applyFill="1" applyBorder="1" applyAlignment="1" applyProtection="1">
      <alignment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2" fillId="6" borderId="0" xfId="12" applyFont="1" applyFill="1" applyAlignment="1" applyProtection="1">
      <alignment vertical="center"/>
    </xf>
    <xf numFmtId="0" fontId="32" fillId="6" borderId="0" xfId="12" applyFont="1" applyFill="1" applyBorder="1" applyAlignment="1" applyProtection="1">
      <alignment horizontal="center" vertical="center"/>
    </xf>
    <xf numFmtId="0" fontId="32" fillId="6" borderId="7" xfId="12" applyFont="1" applyFill="1" applyBorder="1" applyAlignment="1" applyProtection="1">
      <alignment vertical="center"/>
    </xf>
    <xf numFmtId="0" fontId="32" fillId="6" borderId="0" xfId="12" applyFont="1" applyFill="1" applyBorder="1" applyAlignment="1" applyProtection="1">
      <alignment vertical="center"/>
    </xf>
    <xf numFmtId="0" fontId="34" fillId="6" borderId="0" xfId="13" applyFont="1" applyFill="1" applyProtection="1">
      <alignment vertical="center"/>
    </xf>
    <xf numFmtId="0" fontId="3" fillId="0" borderId="0" xfId="13">
      <alignment vertical="center"/>
    </xf>
    <xf numFmtId="0" fontId="14" fillId="6" borderId="0" xfId="6" applyFill="1" applyProtection="1">
      <protection hidden="1"/>
    </xf>
    <xf numFmtId="0" fontId="14" fillId="6" borderId="0" xfId="6" applyFill="1"/>
    <xf numFmtId="0" fontId="3" fillId="0" borderId="0" xfId="16" applyFont="1" applyFill="1">
      <alignment vertical="center"/>
    </xf>
    <xf numFmtId="0" fontId="3" fillId="0" borderId="0" xfId="16" applyFont="1" applyFill="1" applyBorder="1">
      <alignment vertical="center"/>
    </xf>
    <xf numFmtId="0" fontId="31" fillId="0" borderId="41" xfId="16" applyFont="1" applyFill="1" applyBorder="1">
      <alignment vertical="center"/>
    </xf>
    <xf numFmtId="0" fontId="3" fillId="0" borderId="12" xfId="16" applyFont="1" applyFill="1" applyBorder="1">
      <alignment vertical="center"/>
    </xf>
    <xf numFmtId="0" fontId="3" fillId="0" borderId="46" xfId="16" applyFont="1" applyFill="1" applyBorder="1">
      <alignment vertical="center"/>
    </xf>
    <xf numFmtId="0" fontId="3" fillId="0" borderId="62" xfId="16" applyFont="1" applyFill="1" applyBorder="1">
      <alignment vertical="center"/>
    </xf>
    <xf numFmtId="178" fontId="5" fillId="0" borderId="0" xfId="16" applyNumberFormat="1" applyFont="1" applyFill="1" applyBorder="1">
      <alignment vertical="center"/>
    </xf>
    <xf numFmtId="0" fontId="3" fillId="0" borderId="38" xfId="16" applyFont="1" applyFill="1" applyBorder="1">
      <alignment vertical="center"/>
    </xf>
    <xf numFmtId="0" fontId="3" fillId="6" borderId="41" xfId="16" applyFont="1" applyFill="1" applyBorder="1">
      <alignment vertical="center"/>
    </xf>
    <xf numFmtId="0" fontId="3" fillId="6" borderId="12" xfId="16" applyFont="1" applyFill="1" applyBorder="1">
      <alignment vertical="center"/>
    </xf>
    <xf numFmtId="0" fontId="3" fillId="6" borderId="46" xfId="16" applyFont="1" applyFill="1" applyBorder="1">
      <alignment vertical="center"/>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5" fillId="6" borderId="37" xfId="16" applyNumberFormat="1" applyFont="1" applyFill="1" applyBorder="1">
      <alignment vertical="center"/>
    </xf>
    <xf numFmtId="178" fontId="5" fillId="6" borderId="52" xfId="16" applyNumberFormat="1" applyFont="1" applyFill="1" applyBorder="1">
      <alignment vertical="center"/>
    </xf>
    <xf numFmtId="178" fontId="5" fillId="6" borderId="40" xfId="16" applyNumberFormat="1" applyFont="1" applyFill="1" applyBorder="1">
      <alignment vertical="center"/>
    </xf>
    <xf numFmtId="178" fontId="5" fillId="6" borderId="34" xfId="16" applyNumberFormat="1" applyFont="1" applyFill="1" applyBorder="1" applyAlignment="1">
      <alignment horizontal="center" vertical="center"/>
    </xf>
    <xf numFmtId="178" fontId="17" fillId="6" borderId="186" xfId="16" applyNumberFormat="1" applyFont="1" applyFill="1" applyBorder="1" applyAlignment="1">
      <alignment horizontal="center" vertical="center"/>
    </xf>
    <xf numFmtId="178" fontId="5" fillId="6" borderId="50" xfId="16" applyNumberFormat="1" applyFont="1" applyFill="1" applyBorder="1" applyAlignment="1">
      <alignment horizontal="center" vertical="center"/>
    </xf>
    <xf numFmtId="177" fontId="5" fillId="6" borderId="45" xfId="17" applyNumberFormat="1" applyFont="1" applyFill="1" applyBorder="1" applyAlignment="1">
      <alignment horizontal="right" vertical="center" shrinkToFit="1"/>
    </xf>
    <xf numFmtId="177" fontId="5" fillId="6" borderId="37" xfId="17" applyNumberFormat="1" applyFont="1" applyFill="1" applyBorder="1" applyAlignment="1">
      <alignment horizontal="right" vertical="center" shrinkToFit="1"/>
    </xf>
    <xf numFmtId="187" fontId="5" fillId="6" borderId="187" xfId="17" applyNumberFormat="1" applyFont="1" applyFill="1" applyBorder="1" applyAlignment="1">
      <alignment horizontal="right" vertical="center" shrinkToFit="1"/>
    </xf>
    <xf numFmtId="177" fontId="5" fillId="6" borderId="34" xfId="17" applyNumberFormat="1" applyFont="1" applyFill="1" applyBorder="1" applyAlignment="1">
      <alignment horizontal="right" vertical="center" shrinkToFit="1"/>
    </xf>
    <xf numFmtId="177" fontId="5" fillId="6" borderId="39" xfId="17" applyNumberFormat="1" applyFont="1" applyFill="1" applyBorder="1" applyAlignment="1">
      <alignment horizontal="right" vertical="center" shrinkToFit="1"/>
    </xf>
    <xf numFmtId="187" fontId="5" fillId="6" borderId="50" xfId="17" applyNumberFormat="1" applyFont="1" applyFill="1" applyBorder="1" applyAlignment="1">
      <alignment horizontal="right" vertical="center" shrinkToFit="1"/>
    </xf>
    <xf numFmtId="189" fontId="5" fillId="0" borderId="0" xfId="16" applyNumberFormat="1" applyFont="1" applyFill="1" applyBorder="1">
      <alignment vertical="center"/>
    </xf>
    <xf numFmtId="178" fontId="5" fillId="0" borderId="39" xfId="16" applyNumberFormat="1" applyFont="1" applyFill="1" applyBorder="1">
      <alignment vertical="center"/>
    </xf>
    <xf numFmtId="178" fontId="5" fillId="0" borderId="31" xfId="16" applyNumberFormat="1" applyFont="1" applyFill="1" applyBorder="1">
      <alignment vertical="center"/>
    </xf>
    <xf numFmtId="178" fontId="5" fillId="0" borderId="42" xfId="16" applyNumberFormat="1" applyFont="1" applyFill="1" applyBorder="1">
      <alignment vertical="center"/>
    </xf>
    <xf numFmtId="178" fontId="5" fillId="0" borderId="34" xfId="16" applyNumberFormat="1" applyFont="1" applyFill="1" applyBorder="1" applyAlignment="1">
      <alignment horizontal="center" vertical="center"/>
    </xf>
    <xf numFmtId="178" fontId="5" fillId="0" borderId="186" xfId="16" applyNumberFormat="1" applyFont="1" applyFill="1" applyBorder="1" applyAlignment="1">
      <alignment horizontal="center" vertical="center"/>
    </xf>
    <xf numFmtId="178" fontId="5" fillId="0" borderId="50" xfId="16" applyNumberFormat="1" applyFont="1" applyFill="1" applyBorder="1" applyAlignment="1">
      <alignment horizontal="center" vertical="center"/>
    </xf>
    <xf numFmtId="178" fontId="5" fillId="0" borderId="0" xfId="16" applyNumberFormat="1" applyFont="1" applyFill="1" applyBorder="1" applyAlignment="1">
      <alignment horizontal="center" vertical="center"/>
    </xf>
    <xf numFmtId="178" fontId="5" fillId="0" borderId="62" xfId="16" applyNumberFormat="1" applyFont="1" applyFill="1" applyBorder="1">
      <alignment vertical="center"/>
    </xf>
    <xf numFmtId="190" fontId="15" fillId="0" borderId="34" xfId="16" applyNumberFormat="1" applyFont="1" applyFill="1" applyBorder="1" applyAlignment="1">
      <alignment horizontal="right" vertical="center" shrinkToFit="1"/>
    </xf>
    <xf numFmtId="190" fontId="15" fillId="0" borderId="186" xfId="16" applyNumberFormat="1" applyFont="1" applyFill="1" applyBorder="1" applyAlignment="1">
      <alignment horizontal="right" vertical="center" shrinkToFit="1"/>
    </xf>
    <xf numFmtId="190" fontId="5" fillId="0" borderId="50" xfId="16" applyNumberFormat="1" applyFont="1" applyFill="1" applyBorder="1" applyAlignment="1">
      <alignment horizontal="right" vertical="center" shrinkToFit="1"/>
    </xf>
    <xf numFmtId="178" fontId="5" fillId="0" borderId="38" xfId="16" applyNumberFormat="1" applyFont="1" applyFill="1" applyBorder="1">
      <alignment vertical="center"/>
    </xf>
    <xf numFmtId="178" fontId="5" fillId="0" borderId="0" xfId="16" applyNumberFormat="1" applyFont="1" applyFill="1">
      <alignment vertical="center"/>
    </xf>
    <xf numFmtId="187" fontId="15" fillId="0" borderId="34" xfId="16" applyNumberFormat="1" applyFont="1" applyFill="1" applyBorder="1" applyAlignment="1">
      <alignment horizontal="right" vertical="center" shrinkToFit="1"/>
    </xf>
    <xf numFmtId="187" fontId="15" fillId="0" borderId="186" xfId="16" applyNumberFormat="1" applyFont="1" applyFill="1" applyBorder="1" applyAlignment="1">
      <alignment horizontal="right" vertical="center" shrinkToFit="1"/>
    </xf>
    <xf numFmtId="187" fontId="5" fillId="0" borderId="50" xfId="16" applyNumberFormat="1" applyFont="1" applyFill="1" applyBorder="1" applyAlignment="1">
      <alignment horizontal="right" vertical="center" shrinkToFit="1"/>
    </xf>
    <xf numFmtId="178" fontId="5" fillId="0" borderId="37" xfId="16" applyNumberFormat="1" applyFont="1" applyFill="1" applyBorder="1">
      <alignment vertical="center"/>
    </xf>
    <xf numFmtId="178" fontId="5" fillId="0" borderId="52" xfId="16" applyNumberFormat="1" applyFont="1" applyFill="1" applyBorder="1">
      <alignment vertical="center"/>
    </xf>
    <xf numFmtId="189" fontId="5" fillId="0" borderId="52" xfId="16" applyNumberFormat="1" applyFont="1" applyFill="1" applyBorder="1">
      <alignment vertical="center"/>
    </xf>
    <xf numFmtId="178" fontId="5" fillId="0" borderId="40" xfId="16" applyNumberFormat="1" applyFont="1" applyFill="1" applyBorder="1">
      <alignment vertical="center"/>
    </xf>
    <xf numFmtId="0" fontId="5" fillId="0" borderId="0" xfId="16" applyFont="1" applyFill="1">
      <alignment vertical="center"/>
    </xf>
    <xf numFmtId="0" fontId="3" fillId="0" borderId="46" xfId="16" applyFont="1" applyFill="1" applyBorder="1" applyAlignment="1"/>
    <xf numFmtId="0" fontId="3" fillId="0" borderId="38" xfId="16" applyFont="1" applyFill="1" applyBorder="1" applyAlignment="1"/>
    <xf numFmtId="177" fontId="5" fillId="6" borderId="34" xfId="16" applyNumberFormat="1" applyFont="1" applyFill="1" applyBorder="1" applyAlignment="1">
      <alignment horizontal="right" vertical="center" shrinkToFit="1"/>
    </xf>
    <xf numFmtId="177" fontId="5" fillId="6" borderId="186" xfId="16" applyNumberFormat="1" applyFont="1" applyFill="1" applyBorder="1" applyAlignment="1">
      <alignment horizontal="right" vertical="center" shrinkToFit="1"/>
    </xf>
    <xf numFmtId="187" fontId="5" fillId="6" borderId="50" xfId="16" applyNumberFormat="1" applyFont="1" applyFill="1" applyBorder="1" applyAlignment="1">
      <alignment horizontal="right" vertical="center" shrinkToFit="1"/>
    </xf>
    <xf numFmtId="177" fontId="5" fillId="0" borderId="34" xfId="16" applyNumberFormat="1" applyFont="1" applyFill="1" applyBorder="1" applyAlignment="1">
      <alignment horizontal="right" vertical="center" shrinkToFit="1"/>
    </xf>
    <xf numFmtId="177" fontId="5" fillId="0" borderId="186" xfId="16" applyNumberFormat="1" applyFont="1" applyFill="1" applyBorder="1" applyAlignment="1">
      <alignment horizontal="right" vertical="center" shrinkToFit="1"/>
    </xf>
    <xf numFmtId="0" fontId="5" fillId="0" borderId="0" xfId="16" applyFont="1" applyFill="1" applyBorder="1" applyAlignment="1"/>
    <xf numFmtId="0" fontId="3" fillId="0" borderId="0" xfId="16" applyFont="1" applyFill="1" applyBorder="1" applyAlignment="1"/>
    <xf numFmtId="189" fontId="5" fillId="0" borderId="12" xfId="16" applyNumberFormat="1" applyFont="1" applyFill="1" applyBorder="1">
      <alignment vertical="center"/>
    </xf>
    <xf numFmtId="0" fontId="3" fillId="0" borderId="52" xfId="16" applyFont="1" applyFill="1" applyBorder="1">
      <alignment vertical="center"/>
    </xf>
    <xf numFmtId="0" fontId="31" fillId="0" borderId="62" xfId="16" applyFont="1" applyFill="1" applyBorder="1">
      <alignment vertical="center"/>
    </xf>
    <xf numFmtId="0" fontId="3" fillId="0" borderId="52" xfId="17" applyFont="1" applyFill="1" applyBorder="1">
      <alignment vertical="center"/>
    </xf>
    <xf numFmtId="189" fontId="5" fillId="0" borderId="52" xfId="17" applyNumberFormat="1" applyFont="1" applyFill="1" applyBorder="1">
      <alignment vertical="center"/>
    </xf>
    <xf numFmtId="178" fontId="15" fillId="0" borderId="41" xfId="18" applyNumberFormat="1" applyFont="1" applyBorder="1" applyAlignment="1">
      <alignment vertical="center"/>
    </xf>
    <xf numFmtId="178" fontId="15" fillId="0" borderId="46"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0" xfId="18" applyNumberFormat="1" applyFont="1" applyBorder="1" applyAlignment="1">
      <alignment horizontal="center" vertical="center" wrapText="1"/>
    </xf>
    <xf numFmtId="178" fontId="21" fillId="0" borderId="5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7" fontId="15" fillId="0" borderId="53" xfId="19" applyNumberFormat="1" applyFont="1" applyFill="1" applyBorder="1" applyAlignment="1">
      <alignment horizontal="right" vertical="center" shrinkToFit="1"/>
    </xf>
    <xf numFmtId="177" fontId="15" fillId="0" borderId="51" xfId="19" applyNumberFormat="1" applyFont="1" applyFill="1" applyBorder="1" applyAlignment="1">
      <alignment horizontal="right" vertical="center" shrinkToFit="1"/>
    </xf>
    <xf numFmtId="187" fontId="15" fillId="0" borderId="54" xfId="19" applyNumberFormat="1" applyFont="1" applyFill="1" applyBorder="1" applyAlignment="1">
      <alignment horizontal="right" vertical="center" shrinkToFit="1"/>
    </xf>
    <xf numFmtId="187"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5" xfId="18" applyNumberFormat="1" applyFont="1" applyBorder="1" applyAlignment="1">
      <alignment horizontal="center" vertical="center"/>
    </xf>
    <xf numFmtId="177" fontId="15" fillId="0" borderId="56" xfId="19" applyNumberFormat="1" applyFont="1" applyFill="1" applyBorder="1" applyAlignment="1">
      <alignment horizontal="right" vertical="center" shrinkToFit="1"/>
    </xf>
    <xf numFmtId="177" fontId="15" fillId="0" borderId="57" xfId="19" applyNumberFormat="1" applyFont="1" applyFill="1" applyBorder="1" applyAlignment="1">
      <alignment horizontal="right" vertical="center" shrinkToFit="1"/>
    </xf>
    <xf numFmtId="187" fontId="15" fillId="0" borderId="55" xfId="19" applyNumberFormat="1" applyFont="1" applyFill="1" applyBorder="1" applyAlignment="1">
      <alignment horizontal="right" vertical="center" shrinkToFit="1"/>
    </xf>
    <xf numFmtId="177" fontId="15" fillId="0" borderId="58" xfId="19" applyNumberFormat="1" applyFont="1" applyFill="1" applyBorder="1" applyAlignment="1">
      <alignment horizontal="right" vertical="center" shrinkToFit="1"/>
    </xf>
    <xf numFmtId="187" fontId="15" fillId="0" borderId="59" xfId="19" applyNumberFormat="1" applyFont="1" applyFill="1" applyBorder="1" applyAlignment="1">
      <alignment horizontal="right" vertical="center" shrinkToFit="1"/>
    </xf>
    <xf numFmtId="187" fontId="15" fillId="0" borderId="56" xfId="19" applyNumberFormat="1" applyFont="1" applyBorder="1" applyAlignment="1">
      <alignment horizontal="right" vertical="center" shrinkToFit="1"/>
    </xf>
    <xf numFmtId="178" fontId="15" fillId="0" borderId="46"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7" fontId="15" fillId="0" borderId="53" xfId="19" applyNumberFormat="1" applyFont="1" applyBorder="1" applyAlignment="1">
      <alignment horizontal="right" vertical="center" shrinkToFit="1"/>
    </xf>
    <xf numFmtId="177" fontId="15" fillId="0" borderId="51" xfId="19" applyNumberFormat="1" applyFont="1" applyBorder="1" applyAlignment="1">
      <alignment horizontal="right" vertical="center" shrinkToFit="1"/>
    </xf>
    <xf numFmtId="187" fontId="15" fillId="0" borderId="12" xfId="19" applyNumberFormat="1" applyFont="1" applyBorder="1" applyAlignment="1">
      <alignment horizontal="right" vertical="center" shrinkToFit="1"/>
    </xf>
    <xf numFmtId="0" fontId="3" fillId="0" borderId="37" xfId="16" applyFont="1" applyFill="1" applyBorder="1">
      <alignment vertical="center"/>
    </xf>
    <xf numFmtId="0" fontId="3" fillId="0" borderId="40" xfId="16" applyFont="1" applyFill="1" applyBorder="1">
      <alignment vertical="center"/>
    </xf>
    <xf numFmtId="177" fontId="10" fillId="0" borderId="21" xfId="5" applyNumberFormat="1" applyFont="1" applyFill="1" applyBorder="1" applyAlignment="1" applyProtection="1">
      <alignment horizontal="right" vertical="center" shrinkToFit="1"/>
      <protection locked="0"/>
    </xf>
    <xf numFmtId="177" fontId="10"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4" fillId="6" borderId="0" xfId="6" applyFill="1" applyAlignment="1" applyProtection="1">
      <alignment vertical="center"/>
      <protection hidden="1"/>
    </xf>
    <xf numFmtId="0" fontId="3" fillId="0" borderId="0" xfId="16" applyFont="1">
      <alignment vertical="center"/>
    </xf>
    <xf numFmtId="0" fontId="14" fillId="6" borderId="0" xfId="6" applyFill="1" applyAlignment="1">
      <alignment vertical="center"/>
    </xf>
    <xf numFmtId="0" fontId="3" fillId="0" borderId="41" xfId="16" applyFont="1" applyBorder="1">
      <alignment vertical="center"/>
    </xf>
    <xf numFmtId="0" fontId="3" fillId="0" borderId="12" xfId="16" applyFont="1" applyBorder="1">
      <alignment vertical="center"/>
    </xf>
    <xf numFmtId="189" fontId="3" fillId="0" borderId="12" xfId="16" applyNumberFormat="1" applyFont="1" applyBorder="1">
      <alignment vertical="center"/>
    </xf>
    <xf numFmtId="0" fontId="3" fillId="0" borderId="46" xfId="16" applyFont="1" applyBorder="1">
      <alignment vertical="center"/>
    </xf>
    <xf numFmtId="0" fontId="31" fillId="0" borderId="0" xfId="16" applyFont="1">
      <alignment vertical="center"/>
    </xf>
    <xf numFmtId="0" fontId="3" fillId="0" borderId="62" xfId="16" applyFont="1" applyBorder="1">
      <alignment vertical="center"/>
    </xf>
    <xf numFmtId="0" fontId="3" fillId="0" borderId="38" xfId="16" applyFont="1" applyBorder="1">
      <alignment vertical="center"/>
    </xf>
    <xf numFmtId="0" fontId="3" fillId="0" borderId="37" xfId="16" applyFont="1" applyBorder="1">
      <alignment vertical="center"/>
    </xf>
    <xf numFmtId="0" fontId="3" fillId="0" borderId="52" xfId="16" applyFont="1" applyBorder="1">
      <alignment vertical="center"/>
    </xf>
    <xf numFmtId="0" fontId="3" fillId="0" borderId="40" xfId="16" applyFont="1" applyBorder="1">
      <alignment vertical="center"/>
    </xf>
    <xf numFmtId="0" fontId="3" fillId="0" borderId="31" xfId="16" applyFont="1" applyBorder="1">
      <alignment vertical="center"/>
    </xf>
    <xf numFmtId="0" fontId="31" fillId="0" borderId="41" xfId="16" applyFont="1" applyBorder="1">
      <alignment vertical="center"/>
    </xf>
    <xf numFmtId="178" fontId="37" fillId="0" borderId="0" xfId="16" applyNumberFormat="1" applyFont="1">
      <alignment vertical="center"/>
    </xf>
    <xf numFmtId="178" fontId="3" fillId="0" borderId="0" xfId="16" applyNumberFormat="1" applyFont="1">
      <alignment vertical="center"/>
    </xf>
    <xf numFmtId="179" fontId="3" fillId="6" borderId="0" xfId="17" applyNumberFormat="1" applyFont="1" applyFill="1" applyAlignment="1">
      <alignment vertical="center" wrapText="1"/>
    </xf>
    <xf numFmtId="49" fontId="3" fillId="6" borderId="0" xfId="17" applyNumberFormat="1" applyFont="1" applyFill="1" applyAlignment="1">
      <alignment horizontal="center" vertical="center" wrapText="1"/>
    </xf>
    <xf numFmtId="49" fontId="3" fillId="6" borderId="0" xfId="17" applyNumberFormat="1" applyFont="1" applyFill="1" applyAlignment="1">
      <alignment horizontal="center" vertical="center"/>
    </xf>
    <xf numFmtId="178" fontId="3" fillId="0" borderId="62" xfId="16" applyNumberFormat="1" applyFont="1" applyBorder="1">
      <alignment vertical="center"/>
    </xf>
    <xf numFmtId="178" fontId="3" fillId="0" borderId="38" xfId="16" applyNumberFormat="1" applyFont="1" applyBorder="1">
      <alignment vertical="center"/>
    </xf>
    <xf numFmtId="191" fontId="3" fillId="0" borderId="0" xfId="16" applyNumberFormat="1" applyFont="1">
      <alignment vertical="center"/>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1" fillId="0" borderId="62" xfId="16" applyFont="1" applyBorder="1">
      <alignment vertical="center"/>
    </xf>
    <xf numFmtId="0" fontId="3" fillId="0" borderId="0" xfId="17" applyFont="1">
      <alignment vertical="center"/>
    </xf>
    <xf numFmtId="189" fontId="3" fillId="0" borderId="0" xfId="17" applyNumberFormat="1" applyFont="1">
      <alignment vertical="center"/>
    </xf>
    <xf numFmtId="178" fontId="14" fillId="0" borderId="0" xfId="18" applyNumberFormat="1" applyAlignment="1">
      <alignment vertical="center"/>
    </xf>
    <xf numFmtId="177" fontId="14" fillId="0" borderId="0" xfId="19" applyNumberFormat="1" applyAlignment="1">
      <alignment horizontal="right" vertical="center"/>
    </xf>
    <xf numFmtId="187" fontId="14" fillId="0" borderId="0" xfId="19" applyNumberFormat="1" applyAlignment="1">
      <alignment horizontal="right" vertical="center"/>
    </xf>
    <xf numFmtId="178" fontId="3" fillId="6" borderId="0" xfId="16" applyNumberFormat="1" applyFont="1" applyFill="1" applyAlignment="1">
      <alignment vertical="center" wrapText="1"/>
    </xf>
    <xf numFmtId="178" fontId="14" fillId="0" borderId="0" xfId="18" applyNumberFormat="1" applyAlignment="1">
      <alignment horizontal="center" vertical="center"/>
    </xf>
    <xf numFmtId="0" fontId="38" fillId="0" borderId="0" xfId="44" applyFont="1">
      <alignment vertical="center"/>
    </xf>
    <xf numFmtId="180" fontId="3" fillId="0" borderId="0" xfId="16" applyNumberFormat="1" applyFont="1">
      <alignment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1"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5" xfId="8" applyFont="1" applyFill="1" applyBorder="1" applyAlignment="1">
      <alignment horizontal="center" vertical="center"/>
    </xf>
    <xf numFmtId="0" fontId="17" fillId="0" borderId="60"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24" xfId="8" applyFont="1" applyFill="1" applyBorder="1" applyAlignment="1">
      <alignment horizontal="center" vertical="center"/>
    </xf>
    <xf numFmtId="0" fontId="17" fillId="0" borderId="52"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4" xfId="8" applyNumberFormat="1" applyFont="1" applyFill="1" applyBorder="1" applyAlignment="1">
      <alignment horizontal="right" vertical="center" shrinkToFit="1"/>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4"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4" xfId="8" applyFont="1" applyFill="1" applyBorder="1" applyAlignment="1">
      <alignment horizontal="left" vertical="center"/>
    </xf>
    <xf numFmtId="0" fontId="17" fillId="0" borderId="14" xfId="8" applyFont="1" applyFill="1" applyBorder="1" applyAlignment="1">
      <alignment horizontal="center" vertical="center"/>
    </xf>
    <xf numFmtId="0" fontId="17" fillId="0" borderId="46" xfId="8" applyFont="1" applyFill="1" applyBorder="1" applyAlignment="1">
      <alignment horizontal="center" vertical="center"/>
    </xf>
    <xf numFmtId="0" fontId="17" fillId="0" borderId="15"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68" xfId="8" applyFont="1" applyFill="1" applyBorder="1" applyAlignment="1">
      <alignment horizontal="center" vertical="center"/>
    </xf>
    <xf numFmtId="0" fontId="17" fillId="0" borderId="69" xfId="8" applyFont="1" applyFill="1" applyBorder="1" applyAlignment="1">
      <alignment horizontal="center" vertical="center"/>
    </xf>
    <xf numFmtId="0" fontId="17" fillId="0" borderId="41" xfId="8" applyFont="1" applyFill="1" applyBorder="1" applyAlignment="1">
      <alignment horizontal="center" vertical="center"/>
    </xf>
    <xf numFmtId="0" fontId="17" fillId="0" borderId="16"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73" xfId="8" applyFont="1" applyFill="1" applyBorder="1" applyAlignment="1">
      <alignment horizontal="center" vertical="center"/>
    </xf>
    <xf numFmtId="49" fontId="17" fillId="0" borderId="41" xfId="8" applyNumberFormat="1" applyFont="1" applyFill="1" applyBorder="1" applyAlignment="1">
      <alignment horizontal="center" vertical="center"/>
    </xf>
    <xf numFmtId="49" fontId="17" fillId="0" borderId="12" xfId="8" applyNumberFormat="1" applyFont="1" applyFill="1" applyBorder="1" applyAlignment="1">
      <alignment horizontal="center" vertical="center"/>
    </xf>
    <xf numFmtId="49" fontId="17" fillId="0" borderId="13" xfId="8" applyNumberFormat="1" applyFont="1" applyFill="1" applyBorder="1" applyAlignment="1">
      <alignment horizontal="center" vertical="center"/>
    </xf>
    <xf numFmtId="49" fontId="17" fillId="0" borderId="62" xfId="8" applyNumberFormat="1" applyFont="1" applyFill="1" applyBorder="1" applyAlignment="1">
      <alignment horizontal="center" vertical="center"/>
    </xf>
    <xf numFmtId="49" fontId="17" fillId="0" borderId="0" xfId="8" applyNumberFormat="1" applyFont="1" applyFill="1" applyBorder="1" applyAlignment="1">
      <alignment horizontal="center" vertical="center"/>
    </xf>
    <xf numFmtId="49" fontId="17" fillId="0" borderId="64" xfId="8" applyNumberFormat="1" applyFont="1" applyFill="1" applyBorder="1" applyAlignment="1">
      <alignment horizontal="center" vertical="center"/>
    </xf>
    <xf numFmtId="49" fontId="17" fillId="0" borderId="70" xfId="8" applyNumberFormat="1" applyFont="1" applyFill="1" applyBorder="1" applyAlignment="1">
      <alignment horizontal="center" vertical="center"/>
    </xf>
    <xf numFmtId="49" fontId="17" fillId="0" borderId="73" xfId="8" applyNumberFormat="1" applyFont="1" applyFill="1" applyBorder="1" applyAlignment="1">
      <alignment horizontal="center" vertical="center"/>
    </xf>
    <xf numFmtId="49" fontId="17" fillId="0" borderId="74" xfId="8" applyNumberFormat="1" applyFont="1" applyFill="1" applyBorder="1" applyAlignment="1">
      <alignment horizontal="center" vertical="center"/>
    </xf>
    <xf numFmtId="0" fontId="17" fillId="0" borderId="30"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0" fontId="17" fillId="0" borderId="39" xfId="8" applyFont="1" applyFill="1" applyBorder="1" applyAlignment="1">
      <alignment horizontal="center" vertical="center"/>
    </xf>
    <xf numFmtId="0" fontId="17" fillId="0" borderId="31" xfId="8" applyFont="1" applyFill="1" applyBorder="1" applyAlignment="1">
      <alignment horizontal="center" vertical="center"/>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4" xfId="7" applyFont="1" applyFill="1" applyBorder="1" applyAlignment="1">
      <alignment horizontal="left" vertical="center"/>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4"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4" xfId="8" applyNumberFormat="1" applyFont="1" applyFill="1" applyBorder="1" applyAlignment="1">
      <alignment horizontal="right" vertical="center" shrinkToFit="1"/>
    </xf>
    <xf numFmtId="0" fontId="17" fillId="0" borderId="75" xfId="8" applyFont="1" applyFill="1" applyBorder="1" applyAlignment="1">
      <alignment horizontal="center" vertical="center"/>
    </xf>
    <xf numFmtId="0" fontId="17" fillId="0" borderId="76" xfId="8" applyFont="1" applyFill="1" applyBorder="1" applyAlignment="1">
      <alignment vertical="center"/>
    </xf>
    <xf numFmtId="0" fontId="17" fillId="0" borderId="25" xfId="8" applyFont="1" applyFill="1" applyBorder="1" applyAlignment="1">
      <alignment vertical="center"/>
    </xf>
    <xf numFmtId="0" fontId="17" fillId="0" borderId="77" xfId="8" applyFont="1" applyFill="1" applyBorder="1" applyAlignment="1">
      <alignment vertical="center"/>
    </xf>
    <xf numFmtId="178" fontId="17" fillId="0" borderId="76"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9"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36" xfId="8" applyFont="1" applyFill="1" applyBorder="1" applyAlignment="1">
      <alignment horizontal="center" vertical="center" wrapText="1"/>
    </xf>
    <xf numFmtId="0" fontId="17" fillId="0" borderId="8" xfId="8" applyFont="1" applyFill="1" applyBorder="1" applyAlignment="1">
      <alignment horizontal="center" vertical="center" wrapText="1"/>
    </xf>
    <xf numFmtId="0" fontId="17" fillId="0" borderId="23" xfId="8" applyFont="1" applyFill="1" applyBorder="1" applyAlignment="1">
      <alignment horizontal="center" vertical="center" wrapText="1"/>
    </xf>
    <xf numFmtId="0" fontId="17" fillId="0" borderId="7" xfId="8" applyFont="1" applyFill="1" applyBorder="1" applyAlignment="1">
      <alignment horizontal="center" vertical="center" wrapText="1"/>
    </xf>
    <xf numFmtId="0" fontId="17" fillId="0" borderId="0" xfId="8" applyFont="1" applyFill="1" applyBorder="1" applyAlignment="1">
      <alignment horizontal="center" vertical="center" wrapText="1"/>
    </xf>
    <xf numFmtId="0" fontId="17" fillId="0" borderId="38" xfId="8" applyFont="1" applyFill="1" applyBorder="1" applyAlignment="1">
      <alignment horizontal="center" vertical="center" wrapText="1"/>
    </xf>
    <xf numFmtId="0" fontId="17" fillId="0" borderId="72" xfId="8" applyFont="1" applyFill="1" applyBorder="1" applyAlignment="1">
      <alignment horizontal="center" vertical="center" wrapText="1"/>
    </xf>
    <xf numFmtId="0" fontId="17" fillId="0" borderId="73" xfId="8" applyFont="1" applyFill="1" applyBorder="1" applyAlignment="1">
      <alignment horizontal="center" vertical="center" wrapText="1"/>
    </xf>
    <xf numFmtId="0" fontId="17" fillId="0" borderId="68" xfId="8" applyFont="1" applyFill="1" applyBorder="1" applyAlignment="1">
      <alignment horizontal="center" vertical="center" wrapText="1"/>
    </xf>
    <xf numFmtId="0" fontId="21" fillId="0" borderId="60" xfId="8" applyFont="1" applyFill="1" applyBorder="1" applyAlignment="1">
      <alignment vertical="center"/>
    </xf>
    <xf numFmtId="0" fontId="21" fillId="0" borderId="25" xfId="8" applyFont="1" applyFill="1" applyBorder="1" applyAlignment="1">
      <alignment vertical="center"/>
    </xf>
    <xf numFmtId="0" fontId="21" fillId="0" borderId="77" xfId="8" applyFont="1" applyFill="1" applyBorder="1" applyAlignment="1">
      <alignment vertical="center"/>
    </xf>
    <xf numFmtId="178" fontId="21" fillId="0" borderId="60"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30" xfId="8" applyFont="1" applyFill="1" applyBorder="1" applyAlignment="1">
      <alignment horizontal="center" vertical="center"/>
    </xf>
    <xf numFmtId="0" fontId="17" fillId="0" borderId="42" xfId="8" applyFont="1" applyFill="1" applyBorder="1" applyAlignment="1">
      <alignment horizontal="center" vertical="center"/>
    </xf>
    <xf numFmtId="0" fontId="17" fillId="0" borderId="32" xfId="8" applyFont="1" applyFill="1" applyBorder="1" applyAlignment="1">
      <alignment horizontal="center" vertical="center"/>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181" fontId="17" fillId="0" borderId="39" xfId="8" applyNumberFormat="1" applyFont="1" applyFill="1" applyBorder="1" applyAlignment="1">
      <alignment horizontal="right" vertical="center" shrinkToFit="1"/>
    </xf>
    <xf numFmtId="181" fontId="17" fillId="0" borderId="31" xfId="8" applyNumberFormat="1" applyFont="1" applyFill="1" applyBorder="1" applyAlignment="1">
      <alignment horizontal="right" vertical="center" shrinkToFit="1"/>
    </xf>
    <xf numFmtId="181" fontId="17" fillId="0" borderId="42" xfId="8" applyNumberFormat="1" applyFont="1" applyFill="1" applyBorder="1" applyAlignment="1">
      <alignment horizontal="right" vertical="center" shrinkToFit="1"/>
    </xf>
    <xf numFmtId="181" fontId="17" fillId="0" borderId="32" xfId="8" applyNumberFormat="1" applyFont="1" applyFill="1" applyBorder="1" applyAlignment="1">
      <alignment horizontal="right" vertical="center" shrinkToFit="1"/>
    </xf>
    <xf numFmtId="0" fontId="21" fillId="0" borderId="41" xfId="9" applyFont="1" applyFill="1" applyBorder="1" applyAlignment="1">
      <alignment horizontal="center" vertical="center" shrinkToFit="1"/>
    </xf>
    <xf numFmtId="0" fontId="21" fillId="0" borderId="12" xfId="9" applyFont="1" applyFill="1" applyBorder="1" applyAlignment="1">
      <alignment horizontal="center" vertical="center" shrinkToFit="1"/>
    </xf>
    <xf numFmtId="0" fontId="21" fillId="0" borderId="46" xfId="9" applyFont="1" applyFill="1" applyBorder="1" applyAlignment="1">
      <alignment horizontal="center" vertical="center" shrinkToFit="1"/>
    </xf>
    <xf numFmtId="178" fontId="17" fillId="0" borderId="42" xfId="8" applyNumberFormat="1" applyFont="1" applyFill="1" applyBorder="1" applyAlignment="1">
      <alignment horizontal="right" vertical="center" shrinkToFit="1"/>
    </xf>
    <xf numFmtId="0" fontId="17" fillId="0" borderId="72"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74" xfId="8" applyFont="1" applyFill="1" applyBorder="1" applyAlignment="1">
      <alignment horizontal="left" vertical="center"/>
    </xf>
    <xf numFmtId="181" fontId="17" fillId="0" borderId="72"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181" fontId="17" fillId="0" borderId="74" xfId="8" applyNumberFormat="1" applyFont="1" applyFill="1" applyBorder="1" applyAlignment="1">
      <alignment horizontal="right" vertical="center" shrinkToFit="1"/>
    </xf>
    <xf numFmtId="0" fontId="17" fillId="0" borderId="36" xfId="10" applyFont="1" applyFill="1" applyBorder="1" applyAlignment="1">
      <alignment horizontal="left" vertical="center"/>
    </xf>
    <xf numFmtId="0" fontId="17" fillId="0" borderId="8" xfId="10" applyFont="1" applyFill="1" applyBorder="1" applyAlignment="1">
      <alignment horizontal="left" vertical="center"/>
    </xf>
    <xf numFmtId="0" fontId="17" fillId="0" borderId="9" xfId="10" applyFont="1" applyFill="1" applyBorder="1" applyAlignment="1">
      <alignment horizontal="left" vertical="center"/>
    </xf>
    <xf numFmtId="185" fontId="21" fillId="0" borderId="41" xfId="8" applyNumberFormat="1" applyFont="1" applyFill="1" applyBorder="1" applyAlignment="1">
      <alignment horizontal="right" vertical="center" shrinkToFit="1"/>
    </xf>
    <xf numFmtId="185" fontId="21" fillId="0" borderId="12" xfId="8" applyNumberFormat="1" applyFont="1" applyFill="1" applyBorder="1" applyAlignment="1">
      <alignment horizontal="right" vertical="center" shrinkToFit="1"/>
    </xf>
    <xf numFmtId="185" fontId="21" fillId="0" borderId="13" xfId="8" applyNumberFormat="1" applyFont="1" applyFill="1" applyBorder="1" applyAlignment="1">
      <alignment horizontal="right" vertical="center" shrinkToFit="1"/>
    </xf>
    <xf numFmtId="0" fontId="21" fillId="0" borderId="44" xfId="9" applyFont="1" applyFill="1" applyBorder="1" applyAlignment="1">
      <alignment horizontal="center" vertical="center" shrinkToFit="1"/>
    </xf>
    <xf numFmtId="0" fontId="21" fillId="0" borderId="18" xfId="9" applyFont="1" applyFill="1" applyBorder="1" applyAlignment="1">
      <alignment horizontal="center" vertical="center" shrinkToFit="1"/>
    </xf>
    <xf numFmtId="0" fontId="21" fillId="0" borderId="43" xfId="9" applyFont="1" applyFill="1" applyBorder="1" applyAlignment="1">
      <alignment horizontal="center" vertical="center" shrinkToFit="1"/>
    </xf>
    <xf numFmtId="0" fontId="23" fillId="0" borderId="0" xfId="8" applyFont="1" applyFill="1" applyBorder="1" applyAlignment="1">
      <alignment horizontal="left" vertical="center" wrapText="1"/>
    </xf>
    <xf numFmtId="0" fontId="23" fillId="0" borderId="64" xfId="8" applyFont="1" applyFill="1" applyBorder="1" applyAlignment="1">
      <alignment horizontal="left" vertical="center" wrapText="1"/>
    </xf>
    <xf numFmtId="0" fontId="21" fillId="0" borderId="12" xfId="8" applyFont="1" applyFill="1" applyBorder="1" applyAlignment="1">
      <alignment vertical="center"/>
    </xf>
    <xf numFmtId="0" fontId="21" fillId="0" borderId="46" xfId="8" applyFont="1" applyFill="1" applyBorder="1" applyAlignment="1">
      <alignment vertical="center"/>
    </xf>
    <xf numFmtId="0" fontId="17" fillId="0" borderId="78" xfId="8" applyFont="1" applyFill="1" applyBorder="1" applyAlignment="1">
      <alignment horizontal="center" vertical="center"/>
    </xf>
    <xf numFmtId="0" fontId="17" fillId="0" borderId="49" xfId="8" applyFont="1" applyFill="1" applyBorder="1" applyAlignment="1">
      <alignment horizontal="center" vertical="center"/>
    </xf>
    <xf numFmtId="183" fontId="17" fillId="0" borderId="49" xfId="8" applyNumberFormat="1" applyFont="1" applyFill="1" applyBorder="1" applyAlignment="1">
      <alignment horizontal="right" vertical="center" shrinkToFit="1"/>
    </xf>
    <xf numFmtId="183" fontId="17" fillId="0" borderId="79" xfId="8" applyNumberFormat="1" applyFont="1" applyFill="1" applyBorder="1" applyAlignment="1">
      <alignment horizontal="right" vertical="center" shrinkToFit="1"/>
    </xf>
    <xf numFmtId="183" fontId="17" fillId="0" borderId="6" xfId="8" applyNumberFormat="1" applyFont="1" applyFill="1" applyBorder="1" applyAlignment="1">
      <alignment horizontal="right"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43"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178" fontId="17" fillId="0" borderId="49" xfId="8" applyNumberFormat="1" applyFont="1" applyFill="1" applyBorder="1" applyAlignment="1">
      <alignment horizontal="right" vertical="center" shrinkToFit="1"/>
    </xf>
    <xf numFmtId="178" fontId="17" fillId="0" borderId="79" xfId="8" applyNumberFormat="1" applyFont="1" applyFill="1" applyBorder="1" applyAlignment="1">
      <alignment horizontal="right" vertical="center" shrinkToFit="1"/>
    </xf>
    <xf numFmtId="178" fontId="17" fillId="0" borderId="6"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xf>
    <xf numFmtId="181" fontId="17" fillId="0" borderId="74" xfId="8" applyNumberFormat="1" applyFont="1" applyFill="1" applyBorder="1" applyAlignment="1">
      <alignment horizontal="right" vertical="center"/>
    </xf>
    <xf numFmtId="0" fontId="17" fillId="0" borderId="17" xfId="8" applyFont="1" applyFill="1" applyBorder="1" applyAlignment="1">
      <alignment vertical="center"/>
    </xf>
    <xf numFmtId="0" fontId="17" fillId="0" borderId="22" xfId="8" applyFont="1" applyFill="1" applyBorder="1" applyAlignment="1">
      <alignment horizontal="center" vertical="center"/>
    </xf>
    <xf numFmtId="0" fontId="17" fillId="0" borderId="19" xfId="8" applyFont="1" applyFill="1" applyBorder="1" applyAlignment="1">
      <alignment horizontal="center" vertical="center"/>
    </xf>
    <xf numFmtId="0" fontId="17" fillId="0" borderId="80" xfId="8" applyFont="1" applyFill="1" applyBorder="1" applyAlignment="1">
      <alignment horizontal="center" vertical="center"/>
    </xf>
    <xf numFmtId="178" fontId="17" fillId="0" borderId="8" xfId="8" applyNumberFormat="1" applyFont="1" applyFill="1" applyBorder="1" applyAlignment="1">
      <alignment horizontal="right" vertical="center"/>
    </xf>
    <xf numFmtId="178" fontId="17" fillId="0" borderId="9" xfId="8" applyNumberFormat="1" applyFont="1" applyFill="1" applyBorder="1" applyAlignment="1">
      <alignment horizontal="right" vertical="center"/>
    </xf>
    <xf numFmtId="0" fontId="17" fillId="0" borderId="81"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6"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72" xfId="8" applyFont="1" applyFill="1" applyBorder="1" applyAlignment="1">
      <alignment horizontal="center" vertical="center" textRotation="255"/>
    </xf>
    <xf numFmtId="0" fontId="17" fillId="0" borderId="73" xfId="8" applyFont="1" applyFill="1" applyBorder="1" applyAlignment="1">
      <alignment horizontal="center" vertical="center" textRotation="255"/>
    </xf>
    <xf numFmtId="0" fontId="17" fillId="0" borderId="68" xfId="8" applyFont="1" applyFill="1" applyBorder="1" applyAlignment="1">
      <alignment horizontal="center" vertical="center" textRotation="255"/>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46"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2" xfId="8" applyFont="1" applyFill="1" applyBorder="1" applyAlignment="1">
      <alignment horizontal="center" vertical="center" wrapText="1"/>
    </xf>
    <xf numFmtId="0" fontId="23" fillId="0" borderId="40" xfId="8" applyFont="1" applyFill="1" applyBorder="1" applyAlignment="1">
      <alignment horizontal="center" vertical="center" wrapText="1"/>
    </xf>
    <xf numFmtId="0" fontId="17" fillId="0" borderId="41" xfId="8" applyFont="1" applyFill="1" applyBorder="1" applyAlignment="1">
      <alignment horizontal="center" vertical="center" textRotation="255"/>
    </xf>
    <xf numFmtId="0" fontId="17" fillId="0" borderId="62" xfId="8" applyFont="1" applyFill="1" applyBorder="1" applyAlignment="1">
      <alignment horizontal="center" vertical="center" textRotation="255"/>
    </xf>
    <xf numFmtId="0" fontId="17" fillId="0" borderId="37" xfId="8" applyFont="1" applyFill="1" applyBorder="1" applyAlignment="1">
      <alignment horizontal="center" vertical="center" textRotation="255"/>
    </xf>
    <xf numFmtId="0" fontId="17" fillId="0" borderId="52"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178" fontId="17" fillId="0" borderId="44" xfId="8" applyNumberFormat="1" applyFont="1" applyFill="1" applyBorder="1" applyAlignment="1">
      <alignment horizontal="right" vertical="center"/>
    </xf>
    <xf numFmtId="178" fontId="17" fillId="0" borderId="18" xfId="8" applyNumberFormat="1" applyFont="1" applyFill="1" applyBorder="1" applyAlignment="1">
      <alignment horizontal="right" vertical="center"/>
    </xf>
    <xf numFmtId="178" fontId="17" fillId="0" borderId="43" xfId="8" applyNumberFormat="1" applyFont="1" applyFill="1" applyBorder="1" applyAlignment="1">
      <alignment horizontal="right" vertical="center"/>
    </xf>
    <xf numFmtId="0" fontId="17" fillId="0" borderId="70" xfId="8" applyFont="1" applyFill="1" applyBorder="1" applyAlignment="1">
      <alignment horizontal="center" vertical="center" shrinkToFit="1"/>
    </xf>
    <xf numFmtId="0" fontId="17" fillId="0" borderId="73" xfId="8" applyFont="1" applyFill="1" applyBorder="1" applyAlignment="1">
      <alignment horizontal="center" vertical="center" shrinkToFit="1"/>
    </xf>
    <xf numFmtId="0" fontId="17" fillId="0" borderId="68" xfId="8" applyFont="1" applyFill="1" applyBorder="1" applyAlignment="1">
      <alignment horizontal="center" vertical="center" shrinkToFit="1"/>
    </xf>
    <xf numFmtId="0" fontId="24" fillId="0" borderId="31" xfId="8" applyFont="1" applyFill="1" applyBorder="1">
      <alignment vertical="center"/>
    </xf>
    <xf numFmtId="0" fontId="24" fillId="0" borderId="42" xfId="8" applyFont="1" applyFill="1" applyBorder="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6"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2"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65" xfId="8" applyFont="1" applyFill="1" applyBorder="1" applyAlignment="1">
      <alignment horizontal="center" vertical="center" wrapText="1"/>
    </xf>
    <xf numFmtId="0" fontId="21" fillId="0" borderId="72" xfId="7" applyFont="1" applyFill="1" applyBorder="1" applyAlignment="1">
      <alignment horizontal="left" vertical="center"/>
    </xf>
    <xf numFmtId="0" fontId="21" fillId="0" borderId="73" xfId="7" applyFont="1" applyFill="1" applyBorder="1" applyAlignment="1">
      <alignment horizontal="left" vertical="center"/>
    </xf>
    <xf numFmtId="0" fontId="21" fillId="0" borderId="74" xfId="7" applyFont="1" applyFill="1" applyBorder="1" applyAlignment="1">
      <alignment horizontal="left" vertical="center"/>
    </xf>
    <xf numFmtId="178" fontId="17" fillId="0" borderId="72"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178" fontId="17" fillId="0" borderId="74"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21" fillId="0" borderId="8" xfId="7" applyFont="1" applyFill="1" applyBorder="1" applyAlignment="1">
      <alignment horizontal="center" vertical="center" wrapText="1"/>
    </xf>
    <xf numFmtId="0" fontId="21" fillId="0" borderId="9" xfId="7" applyFont="1" applyFill="1" applyBorder="1" applyAlignment="1">
      <alignment horizontal="center" vertical="center" wrapText="1"/>
    </xf>
    <xf numFmtId="0" fontId="21" fillId="0" borderId="7" xfId="7" applyFont="1" applyFill="1" applyBorder="1" applyAlignment="1">
      <alignment horizontal="center" vertical="center" wrapText="1"/>
    </xf>
    <xf numFmtId="0" fontId="21" fillId="0" borderId="0" xfId="7" applyFont="1" applyFill="1" applyBorder="1" applyAlignment="1">
      <alignment horizontal="center" vertical="center" wrapText="1"/>
    </xf>
    <xf numFmtId="0" fontId="21" fillId="0" borderId="64" xfId="7" applyFont="1" applyFill="1" applyBorder="1" applyAlignment="1">
      <alignment horizontal="center" vertical="center" wrapText="1"/>
    </xf>
    <xf numFmtId="0" fontId="21" fillId="0" borderId="72" xfId="7" applyFont="1" applyFill="1" applyBorder="1" applyAlignment="1">
      <alignment horizontal="center" vertical="center" wrapText="1"/>
    </xf>
    <xf numFmtId="0" fontId="21" fillId="0" borderId="73" xfId="7" applyFont="1" applyFill="1" applyBorder="1" applyAlignment="1">
      <alignment horizontal="center" vertical="center" wrapText="1"/>
    </xf>
    <xf numFmtId="0" fontId="21" fillId="0" borderId="74" xfId="7" applyFont="1" applyFill="1" applyBorder="1" applyAlignment="1">
      <alignment horizontal="center" vertical="center" wrapText="1"/>
    </xf>
    <xf numFmtId="0" fontId="17" fillId="0" borderId="0" xfId="8" applyFont="1" applyFill="1" applyBorder="1" applyAlignment="1">
      <alignment horizontal="center" vertical="center" shrinkToFit="1"/>
    </xf>
    <xf numFmtId="186"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0" fontId="17" fillId="0" borderId="0" xfId="8" applyFont="1" applyFill="1" applyBorder="1" applyAlignment="1" applyProtection="1">
      <alignment horizontal="center" vertical="center" shrinkToFit="1"/>
      <protection hidden="1"/>
    </xf>
    <xf numFmtId="49" fontId="20" fillId="0" borderId="1" xfId="11" applyNumberFormat="1" applyFont="1" applyFill="1" applyBorder="1" applyAlignment="1">
      <alignment horizontal="center" vertical="center"/>
    </xf>
    <xf numFmtId="49" fontId="20" fillId="0" borderId="2" xfId="11" applyNumberFormat="1" applyFont="1" applyFill="1" applyBorder="1" applyAlignment="1">
      <alignment horizontal="center" vertical="center"/>
    </xf>
    <xf numFmtId="49" fontId="20" fillId="0" borderId="3" xfId="11" applyNumberFormat="1" applyFont="1" applyFill="1" applyBorder="1" applyAlignment="1">
      <alignment horizontal="center" vertical="center"/>
    </xf>
    <xf numFmtId="0" fontId="17" fillId="0" borderId="39" xfId="11" applyFont="1" applyBorder="1" applyAlignment="1">
      <alignment horizontal="center" vertical="center"/>
    </xf>
    <xf numFmtId="0" fontId="17" fillId="0" borderId="31" xfId="11" applyFont="1" applyBorder="1" applyAlignment="1">
      <alignment horizontal="center" vertical="center"/>
    </xf>
    <xf numFmtId="0" fontId="17" fillId="0" borderId="42" xfId="11" applyFont="1" applyBorder="1" applyAlignment="1">
      <alignment horizontal="center" vertical="center"/>
    </xf>
    <xf numFmtId="0" fontId="17" fillId="0" borderId="39" xfId="11" applyFont="1" applyFill="1" applyBorder="1" applyAlignment="1">
      <alignment horizontal="center" vertical="center"/>
    </xf>
    <xf numFmtId="0" fontId="17" fillId="0" borderId="31" xfId="11" applyFont="1" applyFill="1" applyBorder="1" applyAlignment="1">
      <alignment horizontal="center" vertical="center"/>
    </xf>
    <xf numFmtId="0" fontId="17" fillId="0" borderId="42" xfId="11" applyFont="1" applyFill="1" applyBorder="1" applyAlignment="1">
      <alignment horizontal="center" vertical="center"/>
    </xf>
    <xf numFmtId="0" fontId="17" fillId="0" borderId="34" xfId="11" applyFont="1" applyBorder="1" applyAlignment="1">
      <alignment horizontal="center" vertical="center"/>
    </xf>
    <xf numFmtId="0" fontId="17" fillId="0" borderId="41" xfId="11" applyFont="1" applyBorder="1">
      <alignment vertical="center"/>
    </xf>
    <xf numFmtId="0" fontId="17" fillId="0" borderId="12" xfId="11" applyFont="1" applyBorder="1">
      <alignment vertical="center"/>
    </xf>
    <xf numFmtId="0" fontId="17" fillId="0" borderId="46" xfId="11" applyFont="1" applyBorder="1">
      <alignment vertical="center"/>
    </xf>
    <xf numFmtId="178" fontId="17" fillId="0" borderId="41" xfId="11" applyNumberFormat="1" applyFont="1" applyFill="1" applyBorder="1" applyAlignment="1">
      <alignment horizontal="right" vertical="center" shrinkToFit="1"/>
    </xf>
    <xf numFmtId="178" fontId="17" fillId="0" borderId="12" xfId="11" applyNumberFormat="1" applyFont="1" applyFill="1" applyBorder="1" applyAlignment="1">
      <alignment horizontal="right" vertical="center" shrinkToFit="1"/>
    </xf>
    <xf numFmtId="178" fontId="17" fillId="0" borderId="82" xfId="11" applyNumberFormat="1" applyFont="1" applyFill="1" applyBorder="1" applyAlignment="1">
      <alignment horizontal="right" vertical="center" shrinkToFit="1"/>
    </xf>
    <xf numFmtId="181" fontId="17" fillId="0" borderId="83" xfId="11" applyNumberFormat="1" applyFont="1" applyFill="1" applyBorder="1" applyAlignment="1">
      <alignment horizontal="right" vertical="center" shrinkToFit="1"/>
    </xf>
    <xf numFmtId="178" fontId="17" fillId="0" borderId="83" xfId="11" applyNumberFormat="1" applyFont="1" applyFill="1" applyBorder="1" applyAlignment="1">
      <alignment horizontal="right" vertical="center" shrinkToFit="1"/>
    </xf>
    <xf numFmtId="181" fontId="17" fillId="0" borderId="84" xfId="11" applyNumberFormat="1" applyFont="1" applyFill="1" applyBorder="1" applyAlignment="1">
      <alignment horizontal="right" vertical="center" shrinkToFit="1"/>
    </xf>
    <xf numFmtId="181" fontId="17" fillId="0" borderId="12" xfId="11" applyNumberFormat="1" applyFont="1" applyFill="1" applyBorder="1" applyAlignment="1">
      <alignment horizontal="right" vertical="center" shrinkToFit="1"/>
    </xf>
    <xf numFmtId="181" fontId="17" fillId="0" borderId="46" xfId="11" applyNumberFormat="1" applyFont="1" applyFill="1" applyBorder="1" applyAlignment="1">
      <alignment horizontal="right" vertical="center" shrinkToFit="1"/>
    </xf>
    <xf numFmtId="0" fontId="17" fillId="0" borderId="62" xfId="11" applyFont="1" applyBorder="1">
      <alignment vertical="center"/>
    </xf>
    <xf numFmtId="0" fontId="17" fillId="0" borderId="0" xfId="11" applyFont="1" applyBorder="1">
      <alignment vertical="center"/>
    </xf>
    <xf numFmtId="0" fontId="17" fillId="0" borderId="38" xfId="11" applyFont="1" applyBorder="1">
      <alignment vertical="center"/>
    </xf>
    <xf numFmtId="178" fontId="17" fillId="0" borderId="62" xfId="11" applyNumberFormat="1" applyFont="1" applyFill="1" applyBorder="1" applyAlignment="1">
      <alignment horizontal="right" vertical="center" shrinkToFit="1"/>
    </xf>
    <xf numFmtId="178" fontId="17" fillId="0" borderId="0" xfId="11" applyNumberFormat="1" applyFont="1" applyFill="1" applyBorder="1" applyAlignment="1">
      <alignment horizontal="right" vertical="center" shrinkToFit="1"/>
    </xf>
    <xf numFmtId="178" fontId="17" fillId="0" borderId="85" xfId="11" applyNumberFormat="1" applyFont="1" applyFill="1" applyBorder="1" applyAlignment="1">
      <alignment horizontal="right" vertical="center" shrinkToFit="1"/>
    </xf>
    <xf numFmtId="181" fontId="17" fillId="0" borderId="86" xfId="11" applyNumberFormat="1" applyFont="1" applyFill="1" applyBorder="1" applyAlignment="1">
      <alignment horizontal="right" vertical="center" shrinkToFit="1"/>
    </xf>
    <xf numFmtId="178" fontId="17" fillId="0" borderId="86" xfId="11" applyNumberFormat="1" applyFont="1" applyFill="1" applyBorder="1" applyAlignment="1">
      <alignment horizontal="right" vertical="center" shrinkToFit="1"/>
    </xf>
    <xf numFmtId="181" fontId="17" fillId="0" borderId="88" xfId="11" applyNumberFormat="1" applyFont="1" applyFill="1" applyBorder="1" applyAlignment="1">
      <alignment horizontal="right" vertical="center" shrinkToFit="1"/>
    </xf>
    <xf numFmtId="181" fontId="17" fillId="0" borderId="0" xfId="11" applyNumberFormat="1" applyFont="1" applyFill="1" applyBorder="1" applyAlignment="1">
      <alignment horizontal="right" vertical="center" shrinkToFit="1"/>
    </xf>
    <xf numFmtId="181" fontId="17" fillId="0" borderId="38" xfId="11" applyNumberFormat="1" applyFont="1" applyFill="1" applyBorder="1" applyAlignment="1">
      <alignment horizontal="right" vertical="center" shrinkToFit="1"/>
    </xf>
    <xf numFmtId="178" fontId="17" fillId="0" borderId="87" xfId="11" applyNumberFormat="1" applyFont="1" applyFill="1" applyBorder="1" applyAlignment="1">
      <alignment horizontal="right" vertical="center" shrinkToFit="1"/>
    </xf>
    <xf numFmtId="178" fontId="17" fillId="0" borderId="88" xfId="11" applyNumberFormat="1" applyFont="1" applyFill="1" applyBorder="1" applyAlignment="1">
      <alignment horizontal="right" vertical="center" shrinkToFit="1"/>
    </xf>
    <xf numFmtId="178" fontId="17" fillId="0" borderId="38" xfId="11" applyNumberFormat="1" applyFont="1" applyFill="1" applyBorder="1" applyAlignment="1">
      <alignment horizontal="right" vertical="center" shrinkToFit="1"/>
    </xf>
    <xf numFmtId="0" fontId="17" fillId="0" borderId="41" xfId="11" applyFont="1" applyFill="1" applyBorder="1">
      <alignment vertical="center"/>
    </xf>
    <xf numFmtId="0" fontId="17" fillId="0" borderId="12" xfId="11" applyFont="1" applyFill="1" applyBorder="1">
      <alignment vertical="center"/>
    </xf>
    <xf numFmtId="0" fontId="17" fillId="0" borderId="46" xfId="11" applyFont="1" applyFill="1" applyBorder="1">
      <alignment vertical="center"/>
    </xf>
    <xf numFmtId="181" fontId="17" fillId="0" borderId="82" xfId="11" applyNumberFormat="1" applyFont="1" applyFill="1" applyBorder="1" applyAlignment="1">
      <alignment horizontal="right" vertical="center" shrinkToFit="1"/>
    </xf>
    <xf numFmtId="0" fontId="17" fillId="0" borderId="62" xfId="11" applyFont="1" applyFill="1" applyBorder="1">
      <alignment vertical="center"/>
    </xf>
    <xf numFmtId="0" fontId="17" fillId="0" borderId="0" xfId="11" applyFont="1" applyFill="1" applyBorder="1">
      <alignment vertical="center"/>
    </xf>
    <xf numFmtId="0" fontId="17" fillId="0" borderId="38" xfId="11" applyFont="1" applyFill="1" applyBorder="1">
      <alignment vertical="center"/>
    </xf>
    <xf numFmtId="0" fontId="17" fillId="0" borderId="62" xfId="11" applyFont="1" applyBorder="1" applyAlignment="1">
      <alignment vertical="center"/>
    </xf>
    <xf numFmtId="0" fontId="14" fillId="0" borderId="0" xfId="6" applyAlignment="1">
      <alignment vertical="center"/>
    </xf>
    <xf numFmtId="0" fontId="14" fillId="0" borderId="38" xfId="6" applyBorder="1" applyAlignment="1">
      <alignment vertical="center"/>
    </xf>
    <xf numFmtId="178" fontId="17" fillId="0" borderId="88" xfId="11" applyNumberFormat="1" applyFont="1" applyFill="1" applyBorder="1" applyAlignment="1">
      <alignment horizontal="right" vertical="center"/>
    </xf>
    <xf numFmtId="178" fontId="17" fillId="0" borderId="0" xfId="11" applyNumberFormat="1" applyFont="1" applyFill="1" applyBorder="1" applyAlignment="1">
      <alignment horizontal="right" vertical="center"/>
    </xf>
    <xf numFmtId="178" fontId="17" fillId="0" borderId="38" xfId="11" applyNumberFormat="1" applyFont="1" applyFill="1" applyBorder="1" applyAlignment="1">
      <alignment horizontal="right" vertical="center"/>
    </xf>
    <xf numFmtId="0" fontId="17" fillId="0" borderId="37" xfId="11" applyFont="1" applyFill="1" applyBorder="1">
      <alignment vertical="center"/>
    </xf>
    <xf numFmtId="0" fontId="17" fillId="0" borderId="52" xfId="11" applyFont="1" applyFill="1" applyBorder="1">
      <alignment vertical="center"/>
    </xf>
    <xf numFmtId="0" fontId="17" fillId="0" borderId="40" xfId="11" applyFont="1" applyFill="1" applyBorder="1">
      <alignment vertical="center"/>
    </xf>
    <xf numFmtId="178" fontId="17" fillId="0" borderId="62" xfId="11" applyNumberFormat="1" applyFont="1" applyFill="1" applyBorder="1" applyAlignment="1">
      <alignment horizontal="right" vertical="center"/>
    </xf>
    <xf numFmtId="178" fontId="17" fillId="0" borderId="85" xfId="11" applyNumberFormat="1" applyFont="1" applyFill="1" applyBorder="1" applyAlignment="1">
      <alignment horizontal="right" vertical="center"/>
    </xf>
    <xf numFmtId="181" fontId="17" fillId="0" borderId="86" xfId="11" applyNumberFormat="1" applyFont="1" applyFill="1" applyBorder="1" applyAlignment="1">
      <alignment horizontal="right" vertical="center"/>
    </xf>
    <xf numFmtId="0" fontId="23" fillId="0" borderId="39" xfId="11" applyFont="1" applyFill="1" applyBorder="1" applyAlignment="1">
      <alignment horizontal="center" vertical="center"/>
    </xf>
    <xf numFmtId="0" fontId="23" fillId="0" borderId="31" xfId="11" applyFont="1" applyFill="1" applyBorder="1" applyAlignment="1">
      <alignment horizontal="center" vertical="center"/>
    </xf>
    <xf numFmtId="0" fontId="23" fillId="0" borderId="42" xfId="11" applyFont="1" applyFill="1" applyBorder="1" applyAlignment="1">
      <alignment horizontal="center" vertical="center"/>
    </xf>
    <xf numFmtId="178" fontId="17" fillId="0" borderId="84" xfId="11" applyNumberFormat="1" applyFont="1" applyFill="1" applyBorder="1" applyAlignment="1">
      <alignment horizontal="right" vertical="center" shrinkToFit="1"/>
    </xf>
    <xf numFmtId="181" fontId="3" fillId="0" borderId="0" xfId="11" applyNumberFormat="1" applyFill="1" applyAlignment="1">
      <alignment horizontal="right" vertical="center" shrinkToFit="1"/>
    </xf>
    <xf numFmtId="181" fontId="3" fillId="0" borderId="38" xfId="11" applyNumberFormat="1" applyFill="1" applyBorder="1" applyAlignment="1">
      <alignment horizontal="right" vertical="center" shrinkToFit="1"/>
    </xf>
    <xf numFmtId="0" fontId="3" fillId="0" borderId="0" xfId="11" applyFill="1" applyAlignment="1">
      <alignment horizontal="right" vertical="center" shrinkToFit="1"/>
    </xf>
    <xf numFmtId="0" fontId="3" fillId="0" borderId="85" xfId="11" applyFill="1" applyBorder="1" applyAlignment="1">
      <alignment horizontal="right" vertical="center" shrinkToFit="1"/>
    </xf>
    <xf numFmtId="181" fontId="3" fillId="0" borderId="85" xfId="11" applyNumberFormat="1" applyFill="1" applyBorder="1" applyAlignment="1">
      <alignment horizontal="right" vertical="center" shrinkToFit="1"/>
    </xf>
    <xf numFmtId="0" fontId="14" fillId="0" borderId="0" xfId="6" applyBorder="1" applyAlignment="1">
      <alignment vertical="center"/>
    </xf>
    <xf numFmtId="0" fontId="3" fillId="0" borderId="31" xfId="11" applyBorder="1" applyAlignment="1">
      <alignment horizontal="center" vertical="center"/>
    </xf>
    <xf numFmtId="0" fontId="3" fillId="0" borderId="42" xfId="11" applyBorder="1" applyAlignment="1">
      <alignment horizontal="center" vertical="center"/>
    </xf>
    <xf numFmtId="0" fontId="23" fillId="0" borderId="62" xfId="11" applyFont="1" applyBorder="1">
      <alignment vertical="center"/>
    </xf>
    <xf numFmtId="0" fontId="23" fillId="0" borderId="0" xfId="11" applyFont="1" applyBorder="1">
      <alignment vertical="center"/>
    </xf>
    <xf numFmtId="0" fontId="23" fillId="0" borderId="38" xfId="11" applyFont="1" applyBorder="1">
      <alignment vertical="center"/>
    </xf>
    <xf numFmtId="0" fontId="17" fillId="0" borderId="37" xfId="11" applyFont="1" applyBorder="1">
      <alignment vertical="center"/>
    </xf>
    <xf numFmtId="0" fontId="17" fillId="0" borderId="52" xfId="11" applyFont="1" applyBorder="1">
      <alignment vertical="center"/>
    </xf>
    <xf numFmtId="0" fontId="17" fillId="0" borderId="40" xfId="11" applyFont="1" applyBorder="1">
      <alignment vertical="center"/>
    </xf>
    <xf numFmtId="0" fontId="17" fillId="0" borderId="41" xfId="11" applyFont="1" applyBorder="1" applyAlignment="1">
      <alignment horizontal="center" vertical="center" wrapText="1"/>
    </xf>
    <xf numFmtId="0" fontId="17" fillId="0" borderId="12" xfId="11" applyFont="1" applyBorder="1" applyAlignment="1">
      <alignment horizontal="center" vertical="center" wrapText="1"/>
    </xf>
    <xf numFmtId="0" fontId="17" fillId="0" borderId="62" xfId="11" applyFont="1" applyBorder="1" applyAlignment="1">
      <alignment horizontal="center" vertical="center" wrapText="1"/>
    </xf>
    <xf numFmtId="0" fontId="17" fillId="0" borderId="0" xfId="11" applyFont="1" applyBorder="1" applyAlignment="1">
      <alignment horizontal="center" vertical="center" wrapText="1"/>
    </xf>
    <xf numFmtId="0" fontId="17" fillId="0" borderId="37" xfId="11" applyFont="1" applyBorder="1" applyAlignment="1">
      <alignment horizontal="center" vertical="center" wrapText="1"/>
    </xf>
    <xf numFmtId="0" fontId="17" fillId="0" borderId="52" xfId="11" applyFont="1" applyBorder="1" applyAlignment="1">
      <alignment horizontal="center" vertical="center" wrapText="1"/>
    </xf>
    <xf numFmtId="0" fontId="17" fillId="0" borderId="12" xfId="11" applyFont="1" applyBorder="1" applyAlignment="1">
      <alignment vertical="center" textRotation="255"/>
    </xf>
    <xf numFmtId="0" fontId="17" fillId="0" borderId="0" xfId="11" applyFont="1" applyBorder="1" applyAlignment="1">
      <alignment vertical="center" textRotation="255"/>
    </xf>
    <xf numFmtId="0" fontId="17" fillId="0" borderId="52" xfId="11" applyFont="1" applyBorder="1" applyAlignment="1">
      <alignment vertical="center" textRotation="255"/>
    </xf>
    <xf numFmtId="181" fontId="17" fillId="0" borderId="62"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38" xfId="11" applyFill="1" applyBorder="1" applyAlignment="1">
      <alignment horizontal="right" vertical="center" shrinkToFit="1"/>
    </xf>
    <xf numFmtId="181" fontId="17" fillId="0" borderId="41" xfId="11" applyNumberFormat="1" applyFont="1" applyFill="1" applyBorder="1" applyAlignment="1">
      <alignment horizontal="right" vertical="center" shrinkToFit="1"/>
    </xf>
    <xf numFmtId="0" fontId="3" fillId="0" borderId="12" xfId="11" applyFill="1" applyBorder="1" applyAlignment="1">
      <alignment horizontal="right" vertical="center" shrinkToFit="1"/>
    </xf>
    <xf numFmtId="0" fontId="3" fillId="0" borderId="46" xfId="11" applyFill="1" applyBorder="1" applyAlignment="1">
      <alignment horizontal="right" vertical="center" shrinkToFit="1"/>
    </xf>
    <xf numFmtId="0" fontId="17" fillId="0" borderId="41" xfId="11" applyFont="1" applyFill="1" applyBorder="1" applyAlignment="1">
      <alignment horizontal="center" vertical="center" textRotation="255"/>
    </xf>
    <xf numFmtId="0" fontId="17" fillId="0" borderId="46" xfId="11" applyFont="1" applyFill="1" applyBorder="1" applyAlignment="1">
      <alignment horizontal="center" vertical="center" textRotation="255"/>
    </xf>
    <xf numFmtId="0" fontId="17" fillId="0" borderId="62" xfId="11" applyFont="1" applyFill="1" applyBorder="1" applyAlignment="1">
      <alignment horizontal="center" vertical="center" textRotation="255"/>
    </xf>
    <xf numFmtId="0" fontId="17" fillId="0" borderId="38" xfId="11" applyFont="1" applyFill="1" applyBorder="1" applyAlignment="1">
      <alignment horizontal="center" vertical="center" textRotation="255"/>
    </xf>
    <xf numFmtId="0" fontId="17" fillId="0" borderId="37" xfId="11" applyFont="1" applyFill="1" applyBorder="1" applyAlignment="1">
      <alignment horizontal="center" vertical="center" textRotation="255"/>
    </xf>
    <xf numFmtId="0" fontId="17" fillId="0" borderId="40" xfId="11" applyFont="1" applyFill="1" applyBorder="1" applyAlignment="1">
      <alignment horizontal="center" vertical="center" textRotation="255"/>
    </xf>
    <xf numFmtId="181" fontId="17" fillId="0" borderId="37" xfId="11" applyNumberFormat="1" applyFont="1" applyFill="1" applyBorder="1" applyAlignment="1">
      <alignment horizontal="right" vertical="center" shrinkToFit="1"/>
    </xf>
    <xf numFmtId="0" fontId="3" fillId="0" borderId="52" xfId="11" applyFill="1" applyBorder="1" applyAlignment="1">
      <alignment horizontal="right" vertical="center" shrinkToFit="1"/>
    </xf>
    <xf numFmtId="181" fontId="17" fillId="0" borderId="52" xfId="11" applyNumberFormat="1" applyFont="1" applyFill="1" applyBorder="1" applyAlignment="1">
      <alignment horizontal="right" vertical="center" shrinkToFit="1"/>
    </xf>
    <xf numFmtId="0" fontId="3" fillId="0" borderId="40" xfId="11" applyFill="1" applyBorder="1" applyAlignment="1">
      <alignment horizontal="right" vertical="center" shrinkToFit="1"/>
    </xf>
    <xf numFmtId="0" fontId="17" fillId="0" borderId="41" xfId="11" applyFont="1" applyFill="1" applyBorder="1" applyAlignment="1">
      <alignment horizontal="left" vertical="center"/>
    </xf>
    <xf numFmtId="0" fontId="17" fillId="0" borderId="12" xfId="11" applyFont="1" applyFill="1" applyBorder="1" applyAlignment="1">
      <alignment horizontal="left" vertical="center"/>
    </xf>
    <xf numFmtId="0" fontId="17" fillId="0" borderId="46" xfId="11" applyFont="1" applyFill="1" applyBorder="1" applyAlignment="1">
      <alignment horizontal="left" vertical="center"/>
    </xf>
    <xf numFmtId="178" fontId="17" fillId="0" borderId="46" xfId="11" applyNumberFormat="1" applyFont="1" applyFill="1" applyBorder="1" applyAlignment="1">
      <alignment horizontal="right" vertical="center" shrinkToFit="1"/>
    </xf>
    <xf numFmtId="0" fontId="17" fillId="0" borderId="62" xfId="11" applyFont="1" applyFill="1" applyBorder="1" applyAlignment="1">
      <alignment horizontal="left" vertical="center"/>
    </xf>
    <xf numFmtId="0" fontId="17" fillId="0" borderId="0" xfId="11" applyFont="1" applyFill="1" applyBorder="1" applyAlignment="1">
      <alignment horizontal="left" vertical="center"/>
    </xf>
    <xf numFmtId="0" fontId="17" fillId="0" borderId="38" xfId="11" applyFont="1" applyFill="1" applyBorder="1" applyAlignment="1">
      <alignment horizontal="left" vertical="center"/>
    </xf>
    <xf numFmtId="178" fontId="17" fillId="0" borderId="37" xfId="11" applyNumberFormat="1" applyFont="1" applyFill="1" applyBorder="1" applyAlignment="1">
      <alignment horizontal="right" vertical="center" shrinkToFit="1"/>
    </xf>
    <xf numFmtId="178" fontId="17" fillId="0" borderId="52" xfId="11" applyNumberFormat="1" applyFont="1" applyFill="1" applyBorder="1" applyAlignment="1">
      <alignment horizontal="right" vertical="center" shrinkToFit="1"/>
    </xf>
    <xf numFmtId="178" fontId="17" fillId="0" borderId="89" xfId="11" applyNumberFormat="1" applyFont="1" applyFill="1" applyBorder="1" applyAlignment="1">
      <alignment horizontal="right" vertical="center" shrinkToFit="1"/>
    </xf>
    <xf numFmtId="181" fontId="17" fillId="0" borderId="90" xfId="11" applyNumberFormat="1" applyFont="1" applyFill="1" applyBorder="1" applyAlignment="1">
      <alignment horizontal="right" vertical="center" shrinkToFit="1"/>
    </xf>
    <xf numFmtId="178" fontId="17" fillId="0" borderId="90" xfId="11" applyNumberFormat="1" applyFont="1" applyFill="1" applyBorder="1" applyAlignment="1">
      <alignment horizontal="right" vertical="center" shrinkToFit="1"/>
    </xf>
    <xf numFmtId="181" fontId="17" fillId="0" borderId="91" xfId="11" applyNumberFormat="1" applyFont="1" applyFill="1" applyBorder="1" applyAlignment="1">
      <alignment horizontal="right" vertical="center" shrinkToFit="1"/>
    </xf>
    <xf numFmtId="181" fontId="17" fillId="0" borderId="40" xfId="11" applyNumberFormat="1" applyFont="1" applyFill="1" applyBorder="1" applyAlignment="1">
      <alignment horizontal="right" vertical="center" shrinkToFit="1"/>
    </xf>
    <xf numFmtId="0" fontId="17" fillId="0" borderId="37" xfId="11" applyFont="1" applyFill="1" applyBorder="1" applyAlignment="1">
      <alignment horizontal="left" vertical="center"/>
    </xf>
    <xf numFmtId="0" fontId="17" fillId="0" borderId="52" xfId="11" applyFont="1" applyFill="1" applyBorder="1" applyAlignment="1">
      <alignment horizontal="left" vertical="center"/>
    </xf>
    <xf numFmtId="0" fontId="17" fillId="0" borderId="40" xfId="11" applyFont="1" applyFill="1" applyBorder="1" applyAlignment="1">
      <alignment horizontal="left" vertical="center"/>
    </xf>
    <xf numFmtId="178" fontId="17" fillId="0" borderId="40" xfId="11" applyNumberFormat="1" applyFont="1" applyFill="1" applyBorder="1" applyAlignment="1">
      <alignment horizontal="right" vertical="center" shrinkToFit="1"/>
    </xf>
    <xf numFmtId="0" fontId="17" fillId="0" borderId="62" xfId="11" applyFont="1" applyFill="1" applyBorder="1" applyAlignment="1">
      <alignment horizontal="center" vertical="center" wrapText="1"/>
    </xf>
    <xf numFmtId="0" fontId="17" fillId="0" borderId="0" xfId="11" applyFont="1" applyFill="1" applyBorder="1" applyAlignment="1">
      <alignment horizontal="center" vertical="center" wrapText="1"/>
    </xf>
    <xf numFmtId="0" fontId="17" fillId="0" borderId="37" xfId="11" applyFont="1" applyFill="1" applyBorder="1" applyAlignment="1">
      <alignment horizontal="center" vertical="center" wrapText="1"/>
    </xf>
    <xf numFmtId="0" fontId="17" fillId="0" borderId="52" xfId="11" applyFont="1" applyFill="1" applyBorder="1" applyAlignment="1">
      <alignment horizontal="center" vertical="center" wrapText="1"/>
    </xf>
    <xf numFmtId="178" fontId="17" fillId="5" borderId="88" xfId="11" applyNumberFormat="1" applyFont="1" applyFill="1" applyBorder="1" applyAlignment="1">
      <alignment horizontal="right" vertical="center" shrinkToFit="1"/>
    </xf>
    <xf numFmtId="178" fontId="17" fillId="5" borderId="0" xfId="11" applyNumberFormat="1" applyFont="1" applyFill="1" applyBorder="1" applyAlignment="1">
      <alignment horizontal="right" vertical="center" shrinkToFit="1"/>
    </xf>
    <xf numFmtId="178" fontId="17" fillId="5" borderId="85" xfId="11" applyNumberFormat="1" applyFont="1" applyFill="1" applyBorder="1" applyAlignment="1">
      <alignment horizontal="right" vertical="center" shrinkToFit="1"/>
    </xf>
    <xf numFmtId="0" fontId="17" fillId="5" borderId="88" xfId="11" applyFont="1" applyFill="1" applyBorder="1" applyAlignment="1">
      <alignment horizontal="right" vertical="center" shrinkToFit="1"/>
    </xf>
    <xf numFmtId="0" fontId="17" fillId="5" borderId="0" xfId="11" applyFont="1" applyFill="1" applyBorder="1" applyAlignment="1">
      <alignment horizontal="right" vertical="center" shrinkToFit="1"/>
    </xf>
    <xf numFmtId="0" fontId="17" fillId="5" borderId="38" xfId="11" applyFont="1" applyFill="1" applyBorder="1" applyAlignment="1">
      <alignment horizontal="right" vertical="center" shrinkToFit="1"/>
    </xf>
    <xf numFmtId="181" fontId="17" fillId="0" borderId="85" xfId="11" applyNumberFormat="1" applyFont="1" applyFill="1" applyBorder="1" applyAlignment="1">
      <alignment horizontal="right" vertical="center" shrinkToFit="1"/>
    </xf>
    <xf numFmtId="0" fontId="3" fillId="0" borderId="89" xfId="11" applyFill="1" applyBorder="1" applyAlignment="1">
      <alignment horizontal="right" vertical="center" shrinkToFit="1"/>
    </xf>
    <xf numFmtId="181" fontId="3" fillId="0" borderId="52" xfId="11" applyNumberFormat="1" applyFill="1" applyBorder="1" applyAlignment="1">
      <alignment horizontal="right" vertical="center" shrinkToFit="1"/>
    </xf>
    <xf numFmtId="181" fontId="3" fillId="0" borderId="89" xfId="11" applyNumberFormat="1" applyFill="1" applyBorder="1" applyAlignment="1">
      <alignment horizontal="right" vertical="center" shrinkToFit="1"/>
    </xf>
    <xf numFmtId="178" fontId="17" fillId="0" borderId="91" xfId="11" applyNumberFormat="1" applyFont="1" applyFill="1" applyBorder="1" applyAlignment="1">
      <alignment horizontal="right" vertical="center" shrinkToFit="1"/>
    </xf>
    <xf numFmtId="178" fontId="17" fillId="5" borderId="91" xfId="11" applyNumberFormat="1" applyFont="1" applyFill="1" applyBorder="1" applyAlignment="1">
      <alignment horizontal="right" vertical="center" shrinkToFit="1"/>
    </xf>
    <xf numFmtId="178" fontId="17" fillId="5" borderId="52" xfId="11" applyNumberFormat="1" applyFont="1" applyFill="1" applyBorder="1" applyAlignment="1">
      <alignment horizontal="right" vertical="center" shrinkToFit="1"/>
    </xf>
    <xf numFmtId="178" fontId="17" fillId="5" borderId="89" xfId="11" applyNumberFormat="1" applyFont="1" applyFill="1" applyBorder="1" applyAlignment="1">
      <alignment horizontal="right" vertical="center" shrinkToFit="1"/>
    </xf>
    <xf numFmtId="0" fontId="17" fillId="5" borderId="91" xfId="11" applyFont="1" applyFill="1" applyBorder="1" applyAlignment="1">
      <alignment horizontal="right" vertical="center" shrinkToFit="1"/>
    </xf>
    <xf numFmtId="0" fontId="17" fillId="5" borderId="52" xfId="11" applyFont="1" applyFill="1" applyBorder="1" applyAlignment="1">
      <alignment horizontal="right" vertical="center" shrinkToFit="1"/>
    </xf>
    <xf numFmtId="0" fontId="17" fillId="5" borderId="40" xfId="11" applyFont="1" applyFill="1" applyBorder="1" applyAlignment="1">
      <alignment horizontal="right" vertical="center" shrinkToFit="1"/>
    </xf>
    <xf numFmtId="0" fontId="17" fillId="0" borderId="41" xfId="11" applyFont="1" applyBorder="1" applyAlignment="1">
      <alignment horizontal="center" vertical="center" textRotation="255"/>
    </xf>
    <xf numFmtId="0" fontId="17" fillId="0" borderId="46" xfId="11" applyFont="1" applyBorder="1" applyAlignment="1">
      <alignment horizontal="center" vertical="center" textRotation="255"/>
    </xf>
    <xf numFmtId="0" fontId="17" fillId="0" borderId="62" xfId="11" applyFont="1" applyBorder="1" applyAlignment="1">
      <alignment horizontal="center" vertical="center" textRotation="255"/>
    </xf>
    <xf numFmtId="0" fontId="17" fillId="0" borderId="38" xfId="11" applyFont="1" applyBorder="1" applyAlignment="1">
      <alignment horizontal="center" vertical="center" textRotation="255"/>
    </xf>
    <xf numFmtId="0" fontId="17" fillId="0" borderId="37" xfId="11" applyFont="1" applyBorder="1" applyAlignment="1">
      <alignment horizontal="center" vertical="center" textRotation="255"/>
    </xf>
    <xf numFmtId="0" fontId="17" fillId="0" borderId="40" xfId="11" applyFont="1" applyBorder="1" applyAlignment="1">
      <alignment horizontal="center" vertical="center" textRotation="255"/>
    </xf>
    <xf numFmtId="177" fontId="31" fillId="0" borderId="98" xfId="15" applyNumberFormat="1" applyFont="1" applyBorder="1" applyAlignment="1" applyProtection="1">
      <alignment horizontal="right" vertical="center" shrinkToFit="1"/>
      <protection locked="0"/>
    </xf>
    <xf numFmtId="177" fontId="31" fillId="0" borderId="99" xfId="15" applyNumberFormat="1" applyFont="1" applyBorder="1" applyAlignment="1" applyProtection="1">
      <alignment horizontal="right" vertical="center" shrinkToFit="1"/>
      <protection locked="0"/>
    </xf>
    <xf numFmtId="177" fontId="31" fillId="0" borderId="100" xfId="15" applyNumberFormat="1" applyFont="1" applyBorder="1" applyAlignment="1" applyProtection="1">
      <alignment horizontal="right" vertical="center" shrinkToFit="1"/>
      <protection locked="0"/>
    </xf>
    <xf numFmtId="0" fontId="31" fillId="0" borderId="112" xfId="12" applyFont="1" applyBorder="1" applyAlignment="1" applyProtection="1">
      <alignment horizontal="left" vertical="center" shrinkToFit="1"/>
      <protection locked="0"/>
    </xf>
    <xf numFmtId="0" fontId="31" fillId="0" borderId="113" xfId="12" applyFont="1" applyBorder="1" applyAlignment="1" applyProtection="1">
      <alignment horizontal="left" vertical="center" shrinkToFit="1"/>
      <protection locked="0"/>
    </xf>
    <xf numFmtId="0" fontId="31" fillId="0" borderId="114" xfId="12" applyFont="1" applyBorder="1" applyAlignment="1" applyProtection="1">
      <alignment horizontal="left" vertical="center" shrinkToFit="1"/>
      <protection locked="0"/>
    </xf>
    <xf numFmtId="0" fontId="31" fillId="7" borderId="60" xfId="12" applyFont="1" applyFill="1" applyBorder="1" applyAlignment="1" applyProtection="1">
      <alignment horizontal="center" vertical="center" wrapText="1"/>
      <protection locked="0"/>
    </xf>
    <xf numFmtId="0" fontId="31" fillId="7" borderId="8" xfId="12" applyFont="1" applyFill="1" applyBorder="1" applyAlignment="1" applyProtection="1">
      <alignment horizontal="center" vertical="center" wrapText="1"/>
      <protection locked="0"/>
    </xf>
    <xf numFmtId="0" fontId="31" fillId="7" borderId="23" xfId="12" applyFont="1" applyFill="1" applyBorder="1" applyAlignment="1" applyProtection="1">
      <alignment horizontal="center" vertical="center" wrapText="1"/>
      <protection locked="0"/>
    </xf>
    <xf numFmtId="0" fontId="31" fillId="7" borderId="95" xfId="12" applyFont="1" applyFill="1" applyBorder="1" applyAlignment="1" applyProtection="1">
      <alignment horizontal="center" vertical="center" wrapText="1"/>
      <protection locked="0"/>
    </xf>
    <xf numFmtId="0" fontId="31" fillId="7" borderId="93" xfId="12" applyFont="1" applyFill="1" applyBorder="1" applyAlignment="1" applyProtection="1">
      <alignment horizontal="center" vertical="center" wrapText="1"/>
      <protection locked="0"/>
    </xf>
    <xf numFmtId="0" fontId="31" fillId="7" borderId="94" xfId="12" applyFont="1" applyFill="1" applyBorder="1" applyAlignment="1" applyProtection="1">
      <alignment horizontal="center" vertical="center" wrapText="1"/>
      <protection locked="0"/>
    </xf>
    <xf numFmtId="0" fontId="3" fillId="7" borderId="60" xfId="12" applyFont="1" applyFill="1" applyBorder="1" applyAlignment="1" applyProtection="1">
      <alignment horizontal="center" vertical="center" wrapText="1"/>
      <protection locked="0"/>
    </xf>
    <xf numFmtId="0" fontId="3" fillId="7" borderId="8" xfId="12" applyFont="1" applyFill="1" applyBorder="1" applyAlignment="1" applyProtection="1">
      <alignment horizontal="center" vertical="center" wrapText="1"/>
      <protection locked="0"/>
    </xf>
    <xf numFmtId="0" fontId="3" fillId="7" borderId="23" xfId="12" applyFont="1" applyFill="1" applyBorder="1" applyAlignment="1" applyProtection="1">
      <alignment horizontal="center" vertical="center" wrapText="1"/>
      <protection locked="0"/>
    </xf>
    <xf numFmtId="0" fontId="3" fillId="7" borderId="95" xfId="12" applyFont="1" applyFill="1" applyBorder="1" applyAlignment="1" applyProtection="1">
      <alignment horizontal="center" vertical="center" wrapText="1"/>
      <protection locked="0"/>
    </xf>
    <xf numFmtId="0" fontId="3" fillId="7" borderId="93" xfId="12" applyFont="1" applyFill="1" applyBorder="1" applyAlignment="1" applyProtection="1">
      <alignment horizontal="center" vertical="center" wrapText="1"/>
      <protection locked="0"/>
    </xf>
    <xf numFmtId="0" fontId="3" fillId="7" borderId="94" xfId="12" applyFont="1" applyFill="1" applyBorder="1" applyAlignment="1" applyProtection="1">
      <alignment horizontal="center" vertical="center" wrapText="1"/>
      <protection locked="0"/>
    </xf>
    <xf numFmtId="0" fontId="31" fillId="7" borderId="9" xfId="12" applyFont="1" applyFill="1" applyBorder="1" applyAlignment="1" applyProtection="1">
      <alignment horizontal="center" vertical="center" wrapText="1"/>
      <protection locked="0"/>
    </xf>
    <xf numFmtId="0" fontId="31" fillId="7" borderId="96" xfId="12" applyFont="1" applyFill="1" applyBorder="1" applyAlignment="1" applyProtection="1">
      <alignment horizontal="center" vertical="center" wrapText="1"/>
      <protection locked="0"/>
    </xf>
    <xf numFmtId="0" fontId="31" fillId="0" borderId="98" xfId="14" applyFont="1" applyBorder="1" applyAlignment="1" applyProtection="1">
      <alignment horizontal="left" vertical="center" shrinkToFit="1"/>
      <protection locked="0"/>
    </xf>
    <xf numFmtId="0" fontId="31" fillId="0" borderId="99" xfId="14" applyFont="1" applyBorder="1" applyAlignment="1" applyProtection="1">
      <alignment horizontal="left" vertical="center" shrinkToFit="1"/>
      <protection locked="0"/>
    </xf>
    <xf numFmtId="0" fontId="31" fillId="0" borderId="100" xfId="14" applyFont="1" applyBorder="1" applyAlignment="1" applyProtection="1">
      <alignment horizontal="left" vertical="center" shrinkToFit="1"/>
      <protection locked="0"/>
    </xf>
    <xf numFmtId="177" fontId="31" fillId="0" borderId="101" xfId="14" applyNumberFormat="1" applyFont="1" applyBorder="1" applyAlignment="1" applyProtection="1">
      <alignment horizontal="right" vertical="center" shrinkToFit="1"/>
      <protection locked="0"/>
    </xf>
    <xf numFmtId="177" fontId="31" fillId="0" borderId="102" xfId="14" applyNumberFormat="1" applyFont="1" applyBorder="1" applyAlignment="1" applyProtection="1">
      <alignment horizontal="right" vertical="center" shrinkToFit="1"/>
      <protection locked="0"/>
    </xf>
    <xf numFmtId="177" fontId="31" fillId="0" borderId="103" xfId="14" applyNumberFormat="1" applyFont="1" applyBorder="1" applyAlignment="1" applyProtection="1">
      <alignment horizontal="right" vertical="center" shrinkToFit="1"/>
      <protection locked="0"/>
    </xf>
    <xf numFmtId="177" fontId="31" fillId="0" borderId="104" xfId="14" applyNumberFormat="1" applyFont="1" applyBorder="1" applyAlignment="1" applyProtection="1">
      <alignment horizontal="right" vertical="center" shrinkToFit="1"/>
      <protection locked="0"/>
    </xf>
    <xf numFmtId="177" fontId="31" fillId="0" borderId="105" xfId="14" applyNumberFormat="1" applyFont="1" applyBorder="1" applyAlignment="1" applyProtection="1">
      <alignment horizontal="right" vertical="center" shrinkToFit="1"/>
      <protection locked="0"/>
    </xf>
    <xf numFmtId="177" fontId="31" fillId="0" borderId="106" xfId="14" applyNumberFormat="1" applyFont="1" applyBorder="1" applyAlignment="1" applyProtection="1">
      <alignment horizontal="right" vertical="center" shrinkToFit="1"/>
      <protection locked="0"/>
    </xf>
    <xf numFmtId="0" fontId="31" fillId="7" borderId="36" xfId="12" applyFont="1" applyFill="1" applyBorder="1" applyAlignment="1" applyProtection="1">
      <alignment horizontal="center" vertical="center"/>
      <protection locked="0"/>
    </xf>
    <xf numFmtId="0" fontId="31" fillId="7" borderId="8" xfId="12" applyFont="1" applyFill="1" applyBorder="1" applyAlignment="1" applyProtection="1">
      <alignment horizontal="center" vertical="center"/>
      <protection locked="0"/>
    </xf>
    <xf numFmtId="0" fontId="31" fillId="7" borderId="23" xfId="12" applyFont="1" applyFill="1" applyBorder="1" applyAlignment="1" applyProtection="1">
      <alignment horizontal="center" vertical="center"/>
      <protection locked="0"/>
    </xf>
    <xf numFmtId="0" fontId="31" fillId="7" borderId="92" xfId="12" applyFont="1" applyFill="1" applyBorder="1" applyAlignment="1" applyProtection="1">
      <alignment horizontal="center" vertical="center"/>
      <protection locked="0"/>
    </xf>
    <xf numFmtId="0" fontId="31" fillId="7" borderId="93" xfId="12" applyFont="1" applyFill="1" applyBorder="1" applyAlignment="1" applyProtection="1">
      <alignment horizontal="center" vertical="center"/>
      <protection locked="0"/>
    </xf>
    <xf numFmtId="0" fontId="31" fillId="7" borderId="94" xfId="12" applyFont="1" applyFill="1" applyBorder="1" applyAlignment="1" applyProtection="1">
      <alignment horizontal="center" vertical="center"/>
      <protection locked="0"/>
    </xf>
    <xf numFmtId="177" fontId="31" fillId="0" borderId="112" xfId="15" applyNumberFormat="1" applyFont="1" applyBorder="1" applyAlignment="1" applyProtection="1">
      <alignment horizontal="right" vertical="center" shrinkToFit="1"/>
      <protection locked="0"/>
    </xf>
    <xf numFmtId="177" fontId="31" fillId="0" borderId="113" xfId="15" applyNumberFormat="1" applyFont="1" applyBorder="1" applyAlignment="1" applyProtection="1">
      <alignment horizontal="right" vertical="center" shrinkToFit="1"/>
      <protection locked="0"/>
    </xf>
    <xf numFmtId="177" fontId="31" fillId="0" borderId="114" xfId="15" applyNumberFormat="1" applyFont="1" applyBorder="1" applyAlignment="1" applyProtection="1">
      <alignment horizontal="right" vertical="center" shrinkToFit="1"/>
      <protection locked="0"/>
    </xf>
    <xf numFmtId="0" fontId="31" fillId="0" borderId="112" xfId="15" applyNumberFormat="1" applyFont="1" applyBorder="1" applyAlignment="1" applyProtection="1">
      <alignment horizontal="left" vertical="center" shrinkToFit="1"/>
      <protection locked="0"/>
    </xf>
    <xf numFmtId="0" fontId="31" fillId="0" borderId="113" xfId="15" applyNumberFormat="1" applyFont="1" applyBorder="1" applyAlignment="1" applyProtection="1">
      <alignment horizontal="left" vertical="center" shrinkToFit="1"/>
      <protection locked="0"/>
    </xf>
    <xf numFmtId="0" fontId="31" fillId="0" borderId="119" xfId="15" applyNumberFormat="1" applyFont="1" applyBorder="1" applyAlignment="1" applyProtection="1">
      <alignment horizontal="left" vertical="center" shrinkToFit="1"/>
      <protection locked="0"/>
    </xf>
    <xf numFmtId="0" fontId="30" fillId="6" borderId="1" xfId="12" applyFont="1" applyFill="1" applyBorder="1" applyAlignment="1" applyProtection="1">
      <alignment horizontal="center" vertical="center"/>
    </xf>
    <xf numFmtId="0" fontId="30" fillId="6" borderId="2" xfId="12" applyFont="1" applyFill="1" applyBorder="1" applyAlignment="1" applyProtection="1">
      <alignment horizontal="center" vertical="center"/>
    </xf>
    <xf numFmtId="0" fontId="30" fillId="6" borderId="3" xfId="12" applyFont="1" applyFill="1" applyBorder="1" applyAlignment="1" applyProtection="1">
      <alignment horizontal="center" vertical="center"/>
    </xf>
    <xf numFmtId="0" fontId="31" fillId="6" borderId="73" xfId="12" applyFont="1" applyFill="1" applyBorder="1" applyAlignment="1" applyProtection="1">
      <alignment horizontal="left" vertical="center"/>
    </xf>
    <xf numFmtId="0" fontId="31" fillId="7" borderId="36" xfId="12" applyFont="1" applyFill="1" applyBorder="1" applyAlignment="1" applyProtection="1">
      <alignment horizontal="center" vertical="center" wrapText="1"/>
      <protection locked="0"/>
    </xf>
    <xf numFmtId="0" fontId="31" fillId="7" borderId="92" xfId="12" applyFont="1" applyFill="1" applyBorder="1" applyAlignment="1" applyProtection="1">
      <alignment horizontal="center" vertical="center" wrapText="1"/>
      <protection locked="0"/>
    </xf>
    <xf numFmtId="0" fontId="31" fillId="0" borderId="98" xfId="15" applyNumberFormat="1" applyFont="1" applyBorder="1" applyAlignment="1" applyProtection="1">
      <alignment horizontal="left" vertical="center" shrinkToFit="1"/>
      <protection locked="0"/>
    </xf>
    <xf numFmtId="0" fontId="31" fillId="0" borderId="99" xfId="15" applyNumberFormat="1" applyFont="1" applyBorder="1" applyAlignment="1" applyProtection="1">
      <alignment horizontal="left" vertical="center" shrinkToFit="1"/>
      <protection locked="0"/>
    </xf>
    <xf numFmtId="0" fontId="31" fillId="0" borderId="110" xfId="15" applyNumberFormat="1" applyFont="1" applyBorder="1" applyAlignment="1" applyProtection="1">
      <alignment horizontal="left" vertical="center" shrinkToFit="1"/>
      <protection locked="0"/>
    </xf>
    <xf numFmtId="0" fontId="31" fillId="0" borderId="112" xfId="14" applyFont="1" applyBorder="1" applyAlignment="1" applyProtection="1">
      <alignment horizontal="left" vertical="center" shrinkToFit="1"/>
      <protection locked="0"/>
    </xf>
    <xf numFmtId="0" fontId="31" fillId="0" borderId="113" xfId="14" applyFont="1" applyBorder="1" applyAlignment="1" applyProtection="1">
      <alignment horizontal="left" vertical="center" shrinkToFit="1"/>
      <protection locked="0"/>
    </xf>
    <xf numFmtId="0" fontId="31" fillId="0" borderId="114" xfId="14" applyFont="1" applyBorder="1" applyAlignment="1" applyProtection="1">
      <alignment horizontal="left" vertical="center" shrinkToFit="1"/>
      <protection locked="0"/>
    </xf>
    <xf numFmtId="177" fontId="31" fillId="0" borderId="115" xfId="14" applyNumberFormat="1" applyFont="1" applyBorder="1" applyAlignment="1" applyProtection="1">
      <alignment horizontal="right" vertical="center" shrinkToFit="1"/>
      <protection locked="0"/>
    </xf>
    <xf numFmtId="177" fontId="31" fillId="0" borderId="116" xfId="14" applyNumberFormat="1" applyFont="1" applyBorder="1" applyAlignment="1" applyProtection="1">
      <alignment horizontal="right" vertical="center" shrinkToFit="1"/>
      <protection locked="0"/>
    </xf>
    <xf numFmtId="177" fontId="31" fillId="0" borderId="117" xfId="14" applyNumberFormat="1" applyFont="1" applyBorder="1" applyAlignment="1" applyProtection="1">
      <alignment horizontal="right" vertical="center" shrinkToFit="1"/>
      <protection locked="0"/>
    </xf>
    <xf numFmtId="177" fontId="31" fillId="0" borderId="118" xfId="14" applyNumberFormat="1" applyFont="1" applyBorder="1" applyAlignment="1" applyProtection="1">
      <alignment horizontal="right" vertical="center" shrinkToFit="1"/>
      <protection locked="0"/>
    </xf>
    <xf numFmtId="177" fontId="31" fillId="0" borderId="113" xfId="14" applyNumberFormat="1" applyFont="1" applyBorder="1" applyAlignment="1" applyProtection="1">
      <alignment horizontal="right" vertical="center" shrinkToFit="1"/>
      <protection locked="0"/>
    </xf>
    <xf numFmtId="177" fontId="31" fillId="0" borderId="119" xfId="14" applyNumberFormat="1" applyFont="1" applyBorder="1" applyAlignment="1" applyProtection="1">
      <alignment horizontal="right" vertical="center" shrinkToFit="1"/>
      <protection locked="0"/>
    </xf>
    <xf numFmtId="177" fontId="31" fillId="0" borderId="120" xfId="15" applyNumberFormat="1" applyFont="1" applyBorder="1" applyAlignment="1" applyProtection="1">
      <alignment horizontal="right" vertical="center" shrinkToFit="1"/>
      <protection locked="0"/>
    </xf>
    <xf numFmtId="177" fontId="31" fillId="0" borderId="116" xfId="15" applyNumberFormat="1" applyFont="1" applyBorder="1" applyAlignment="1" applyProtection="1">
      <alignment horizontal="right" vertical="center" shrinkToFit="1"/>
      <protection locked="0"/>
    </xf>
    <xf numFmtId="0" fontId="31" fillId="0" borderId="116" xfId="15" applyNumberFormat="1" applyFont="1" applyBorder="1" applyAlignment="1" applyProtection="1">
      <alignment horizontal="left" vertical="center" shrinkToFit="1"/>
      <protection locked="0"/>
    </xf>
    <xf numFmtId="0" fontId="31" fillId="0" borderId="121" xfId="15" applyNumberFormat="1" applyFont="1" applyBorder="1" applyAlignment="1" applyProtection="1">
      <alignment horizontal="left" vertical="center" shrinkToFit="1"/>
      <protection locked="0"/>
    </xf>
    <xf numFmtId="0" fontId="31" fillId="0" borderId="112" xfId="15" applyFont="1" applyBorder="1" applyAlignment="1" applyProtection="1">
      <alignment horizontal="left" vertical="center" shrinkToFit="1"/>
      <protection locked="0"/>
    </xf>
    <xf numFmtId="0" fontId="31" fillId="0" borderId="113" xfId="15" applyFont="1" applyBorder="1" applyAlignment="1" applyProtection="1">
      <alignment horizontal="left" vertical="center" shrinkToFit="1"/>
      <protection locked="0"/>
    </xf>
    <xf numFmtId="0" fontId="31" fillId="0" borderId="114" xfId="15" applyFont="1" applyBorder="1" applyAlignment="1" applyProtection="1">
      <alignment horizontal="left" vertical="center" shrinkToFit="1"/>
      <protection locked="0"/>
    </xf>
    <xf numFmtId="177" fontId="31" fillId="0" borderId="107" xfId="15" applyNumberFormat="1" applyFont="1" applyBorder="1" applyAlignment="1" applyProtection="1">
      <alignment horizontal="right" vertical="center" shrinkToFit="1"/>
      <protection locked="0"/>
    </xf>
    <xf numFmtId="177" fontId="31" fillId="0" borderId="102" xfId="15" applyNumberFormat="1" applyFont="1" applyBorder="1" applyAlignment="1" applyProtection="1">
      <alignment horizontal="right" vertical="center" shrinkToFit="1"/>
      <protection locked="0"/>
    </xf>
    <xf numFmtId="0" fontId="31" fillId="0" borderId="102" xfId="15" applyNumberFormat="1" applyFont="1" applyBorder="1" applyAlignment="1" applyProtection="1">
      <alignment horizontal="left" vertical="center" shrinkToFit="1"/>
      <protection locked="0"/>
    </xf>
    <xf numFmtId="0" fontId="31" fillId="0" borderId="108" xfId="15" applyNumberFormat="1" applyFont="1" applyBorder="1" applyAlignment="1" applyProtection="1">
      <alignment horizontal="left" vertical="center" shrinkToFit="1"/>
      <protection locked="0"/>
    </xf>
    <xf numFmtId="0" fontId="31" fillId="0" borderId="98" xfId="15" applyFont="1" applyBorder="1" applyAlignment="1" applyProtection="1">
      <alignment horizontal="left" vertical="center" shrinkToFit="1"/>
      <protection locked="0"/>
    </xf>
    <xf numFmtId="0" fontId="31" fillId="0" borderId="99" xfId="15" applyFont="1" applyBorder="1" applyAlignment="1" applyProtection="1">
      <alignment horizontal="left" vertical="center" shrinkToFit="1"/>
      <protection locked="0"/>
    </xf>
    <xf numFmtId="0" fontId="31" fillId="0" borderId="100" xfId="15" applyFont="1" applyBorder="1" applyAlignment="1" applyProtection="1">
      <alignment horizontal="left" vertical="center" shrinkToFit="1"/>
      <protection locked="0"/>
    </xf>
    <xf numFmtId="177" fontId="31" fillId="0" borderId="123" xfId="14" applyNumberFormat="1" applyFont="1" applyBorder="1" applyAlignment="1" applyProtection="1">
      <alignment horizontal="right" vertical="center" shrinkToFit="1"/>
      <protection locked="0"/>
    </xf>
    <xf numFmtId="177" fontId="31" fillId="0" borderId="124" xfId="14" applyNumberFormat="1" applyFont="1" applyBorder="1" applyAlignment="1" applyProtection="1">
      <alignment horizontal="right" vertical="center" shrinkToFit="1"/>
      <protection locked="0"/>
    </xf>
    <xf numFmtId="177" fontId="31" fillId="0" borderId="125" xfId="14" applyNumberFormat="1" applyFont="1" applyBorder="1" applyAlignment="1" applyProtection="1">
      <alignment horizontal="right" vertical="center" shrinkToFit="1"/>
      <protection locked="0"/>
    </xf>
    <xf numFmtId="0" fontId="31" fillId="8" borderId="44" xfId="12" applyFont="1" applyFill="1" applyBorder="1" applyAlignment="1" applyProtection="1">
      <alignment horizontal="left" vertical="center" shrinkToFit="1"/>
      <protection locked="0"/>
    </xf>
    <xf numFmtId="0" fontId="31" fillId="8" borderId="18" xfId="12" applyFont="1" applyFill="1" applyBorder="1" applyAlignment="1" applyProtection="1">
      <alignment horizontal="left" vertical="center" shrinkToFit="1"/>
      <protection locked="0"/>
    </xf>
    <xf numFmtId="0" fontId="31" fillId="8" borderId="43" xfId="12" applyFont="1" applyFill="1" applyBorder="1" applyAlignment="1" applyProtection="1">
      <alignment horizontal="left" vertical="center" shrinkToFit="1"/>
      <protection locked="0"/>
    </xf>
    <xf numFmtId="177" fontId="31" fillId="8" borderId="128" xfId="15" applyNumberFormat="1" applyFont="1" applyFill="1" applyBorder="1" applyAlignment="1" applyProtection="1">
      <alignment horizontal="right" vertical="center" shrinkToFit="1"/>
      <protection locked="0"/>
    </xf>
    <xf numFmtId="177" fontId="31" fillId="8" borderId="129" xfId="15" applyNumberFormat="1" applyFont="1" applyFill="1" applyBorder="1" applyAlignment="1" applyProtection="1">
      <alignment horizontal="right" vertical="center" shrinkToFit="1"/>
      <protection locked="0"/>
    </xf>
    <xf numFmtId="177" fontId="31" fillId="8" borderId="130" xfId="15" applyNumberFormat="1" applyFont="1" applyFill="1" applyBorder="1" applyAlignment="1" applyProtection="1">
      <alignment horizontal="right" vertical="center" shrinkToFit="1"/>
      <protection locked="0"/>
    </xf>
    <xf numFmtId="177" fontId="31" fillId="8" borderId="131" xfId="15" applyNumberFormat="1" applyFont="1" applyFill="1" applyBorder="1" applyAlignment="1" applyProtection="1">
      <alignment horizontal="right" vertical="center" shrinkToFit="1"/>
      <protection locked="0"/>
    </xf>
    <xf numFmtId="177" fontId="31" fillId="8" borderId="132" xfId="15" applyNumberFormat="1" applyFont="1" applyFill="1" applyBorder="1" applyAlignment="1" applyProtection="1">
      <alignment horizontal="right" vertical="center" shrinkToFit="1"/>
      <protection locked="0"/>
    </xf>
    <xf numFmtId="177" fontId="31" fillId="8" borderId="133" xfId="15" applyNumberFormat="1" applyFont="1" applyFill="1" applyBorder="1" applyAlignment="1" applyProtection="1">
      <alignment horizontal="right" vertical="center" shrinkToFit="1"/>
      <protection locked="0"/>
    </xf>
    <xf numFmtId="177" fontId="31" fillId="8" borderId="134" xfId="15" applyNumberFormat="1" applyFont="1" applyFill="1" applyBorder="1" applyAlignment="1" applyProtection="1">
      <alignment horizontal="right" vertical="center" shrinkToFit="1"/>
      <protection locked="0"/>
    </xf>
    <xf numFmtId="0" fontId="31" fillId="8" borderId="129" xfId="15" applyNumberFormat="1" applyFont="1" applyFill="1" applyBorder="1" applyAlignment="1" applyProtection="1">
      <alignment horizontal="left" vertical="center" shrinkToFit="1"/>
      <protection locked="0"/>
    </xf>
    <xf numFmtId="0" fontId="31" fillId="8" borderId="132" xfId="15" applyNumberFormat="1" applyFont="1" applyFill="1" applyBorder="1" applyAlignment="1" applyProtection="1">
      <alignment horizontal="left" vertical="center" shrinkToFit="1"/>
      <protection locked="0"/>
    </xf>
    <xf numFmtId="177" fontId="31" fillId="0" borderId="126" xfId="15" applyNumberFormat="1" applyFont="1" applyBorder="1" applyAlignment="1" applyProtection="1">
      <alignment horizontal="right" vertical="center" shrinkToFit="1"/>
      <protection locked="0"/>
    </xf>
    <xf numFmtId="177" fontId="31" fillId="0" borderId="124" xfId="15" applyNumberFormat="1" applyFont="1" applyBorder="1" applyAlignment="1" applyProtection="1">
      <alignment horizontal="right" vertical="center" shrinkToFit="1"/>
      <protection locked="0"/>
    </xf>
    <xf numFmtId="0" fontId="31" fillId="0" borderId="124" xfId="15" applyNumberFormat="1" applyFont="1" applyBorder="1" applyAlignment="1" applyProtection="1">
      <alignment horizontal="left" vertical="center" shrinkToFit="1"/>
      <protection locked="0"/>
    </xf>
    <xf numFmtId="0" fontId="31" fillId="0" borderId="127" xfId="15" applyNumberFormat="1" applyFont="1" applyBorder="1" applyAlignment="1" applyProtection="1">
      <alignment horizontal="left" vertical="center" shrinkToFit="1"/>
      <protection locked="0"/>
    </xf>
    <xf numFmtId="0" fontId="31" fillId="0" borderId="25" xfId="12" applyFont="1" applyBorder="1" applyAlignment="1" applyProtection="1">
      <alignment horizontal="center" vertical="center"/>
      <protection locked="0"/>
    </xf>
    <xf numFmtId="0" fontId="31" fillId="0" borderId="26" xfId="12" applyFont="1" applyBorder="1" applyAlignment="1" applyProtection="1">
      <alignment horizontal="center" vertical="center"/>
      <protection locked="0"/>
    </xf>
    <xf numFmtId="0" fontId="31" fillId="6" borderId="8" xfId="12" applyFont="1" applyFill="1" applyBorder="1" applyAlignment="1" applyProtection="1">
      <alignment horizontal="left" vertical="center"/>
    </xf>
    <xf numFmtId="177" fontId="31" fillId="8" borderId="17" xfId="15" applyNumberFormat="1" applyFont="1" applyFill="1" applyBorder="1" applyAlignment="1" applyProtection="1">
      <alignment horizontal="right" vertical="center" shrinkToFit="1"/>
      <protection locked="0"/>
    </xf>
    <xf numFmtId="177" fontId="31" fillId="8" borderId="18" xfId="15" applyNumberFormat="1" applyFont="1" applyFill="1" applyBorder="1" applyAlignment="1" applyProtection="1">
      <alignment horizontal="right" vertical="center" shrinkToFit="1"/>
      <protection locked="0"/>
    </xf>
    <xf numFmtId="177" fontId="31" fillId="8" borderId="19" xfId="15" applyNumberFormat="1" applyFont="1" applyFill="1" applyBorder="1" applyAlignment="1" applyProtection="1">
      <alignment horizontal="right" vertical="center" shrinkToFit="1"/>
      <protection locked="0"/>
    </xf>
    <xf numFmtId="0" fontId="31" fillId="7" borderId="36" xfId="12" applyFont="1" applyFill="1" applyBorder="1" applyAlignment="1" applyProtection="1">
      <alignment horizontal="center" vertical="center" wrapText="1" shrinkToFit="1"/>
      <protection locked="0"/>
    </xf>
    <xf numFmtId="0" fontId="31" fillId="7" borderId="8" xfId="12" applyFont="1" applyFill="1" applyBorder="1" applyAlignment="1" applyProtection="1">
      <alignment horizontal="center" vertical="center" shrinkToFit="1"/>
      <protection locked="0"/>
    </xf>
    <xf numFmtId="0" fontId="31" fillId="7" borderId="9" xfId="12" applyFont="1" applyFill="1" applyBorder="1" applyAlignment="1" applyProtection="1">
      <alignment horizontal="center" vertical="center" shrinkToFit="1"/>
      <protection locked="0"/>
    </xf>
    <xf numFmtId="0" fontId="31" fillId="7" borderId="92" xfId="12" applyFont="1" applyFill="1" applyBorder="1" applyAlignment="1" applyProtection="1">
      <alignment horizontal="center" vertical="center" shrinkToFit="1"/>
      <protection locked="0"/>
    </xf>
    <xf numFmtId="0" fontId="31" fillId="7" borderId="93" xfId="12" applyFont="1" applyFill="1" applyBorder="1" applyAlignment="1" applyProtection="1">
      <alignment horizontal="center" vertical="center" shrinkToFit="1"/>
      <protection locked="0"/>
    </xf>
    <xf numFmtId="0" fontId="31" fillId="7" borderId="96" xfId="12" applyFont="1" applyFill="1" applyBorder="1" applyAlignment="1" applyProtection="1">
      <alignment horizontal="center" vertical="center" shrinkToFit="1"/>
      <protection locked="0"/>
    </xf>
    <xf numFmtId="177" fontId="31" fillId="0" borderId="137" xfId="12" applyNumberFormat="1" applyFont="1" applyBorder="1" applyAlignment="1" applyProtection="1">
      <alignment horizontal="right" vertical="center" shrinkToFit="1"/>
      <protection locked="0"/>
    </xf>
    <xf numFmtId="187" fontId="31" fillId="0" borderId="137" xfId="12" applyNumberFormat="1" applyFont="1" applyBorder="1" applyAlignment="1" applyProtection="1">
      <alignment horizontal="right" vertical="center" shrinkToFit="1"/>
      <protection locked="0"/>
    </xf>
    <xf numFmtId="0" fontId="31" fillId="0" borderId="137" xfId="12" applyFont="1" applyBorder="1" applyAlignment="1" applyProtection="1">
      <alignment horizontal="left" vertical="center" shrinkToFit="1"/>
      <protection locked="0"/>
    </xf>
    <xf numFmtId="0" fontId="31" fillId="0" borderId="140" xfId="12" applyFont="1" applyBorder="1" applyAlignment="1" applyProtection="1">
      <alignment horizontal="left" vertical="center" shrinkToFit="1"/>
      <protection locked="0"/>
    </xf>
    <xf numFmtId="177" fontId="31" fillId="0" borderId="136" xfId="14" applyNumberFormat="1" applyFont="1" applyBorder="1" applyAlignment="1" applyProtection="1">
      <alignment horizontal="right" vertical="center" shrinkToFit="1"/>
      <protection locked="0"/>
    </xf>
    <xf numFmtId="177" fontId="31" fillId="0" borderId="137" xfId="14" applyNumberFormat="1" applyFont="1" applyBorder="1" applyAlignment="1" applyProtection="1">
      <alignment horizontal="right" vertical="center" shrinkToFit="1"/>
      <protection locked="0"/>
    </xf>
    <xf numFmtId="177" fontId="31" fillId="0" borderId="138" xfId="14" applyNumberFormat="1" applyFont="1" applyBorder="1" applyAlignment="1" applyProtection="1">
      <alignment horizontal="right" vertical="center" shrinkToFit="1"/>
      <protection locked="0"/>
    </xf>
    <xf numFmtId="177" fontId="31" fillId="0" borderId="139" xfId="14" applyNumberFormat="1" applyFont="1" applyBorder="1" applyAlignment="1" applyProtection="1">
      <alignment horizontal="right" vertical="center" shrinkToFit="1"/>
      <protection locked="0"/>
    </xf>
    <xf numFmtId="177" fontId="31" fillId="0" borderId="140" xfId="14" applyNumberFormat="1" applyFont="1" applyBorder="1" applyAlignment="1" applyProtection="1">
      <alignment horizontal="right" vertical="center" shrinkToFit="1"/>
      <protection locked="0"/>
    </xf>
    <xf numFmtId="177" fontId="31" fillId="0" borderId="141" xfId="12" applyNumberFormat="1" applyFont="1" applyBorder="1" applyAlignment="1" applyProtection="1">
      <alignment horizontal="right" vertical="center" shrinkToFit="1"/>
      <protection locked="0"/>
    </xf>
    <xf numFmtId="0" fontId="31" fillId="0" borderId="116" xfId="12" applyFont="1" applyBorder="1" applyAlignment="1" applyProtection="1">
      <alignment horizontal="left" vertical="center" shrinkToFit="1"/>
      <protection locked="0"/>
    </xf>
    <xf numFmtId="0" fontId="31" fillId="0" borderId="121" xfId="12" applyFont="1" applyBorder="1" applyAlignment="1" applyProtection="1">
      <alignment horizontal="left" vertical="center" shrinkToFit="1"/>
      <protection locked="0"/>
    </xf>
    <xf numFmtId="177" fontId="31" fillId="0" borderId="120" xfId="12" applyNumberFormat="1" applyFont="1" applyBorder="1" applyAlignment="1" applyProtection="1">
      <alignment horizontal="right" vertical="center" shrinkToFit="1"/>
      <protection locked="0"/>
    </xf>
    <xf numFmtId="177" fontId="31" fillId="0" borderId="116" xfId="12" applyNumberFormat="1" applyFont="1" applyBorder="1" applyAlignment="1" applyProtection="1">
      <alignment horizontal="right" vertical="center" shrinkToFit="1"/>
      <protection locked="0"/>
    </xf>
    <xf numFmtId="187" fontId="31" fillId="0" borderId="116" xfId="12" applyNumberFormat="1" applyFont="1" applyBorder="1" applyAlignment="1" applyProtection="1">
      <alignment horizontal="right" vertical="center" shrinkToFit="1"/>
      <protection locked="0"/>
    </xf>
    <xf numFmtId="177" fontId="31" fillId="6" borderId="115" xfId="13" applyNumberFormat="1" applyFont="1" applyFill="1" applyBorder="1" applyAlignment="1" applyProtection="1">
      <alignment horizontal="right" vertical="center" shrinkToFit="1"/>
      <protection locked="0"/>
    </xf>
    <xf numFmtId="177" fontId="31" fillId="6" borderId="116" xfId="13" applyNumberFormat="1" applyFont="1" applyFill="1" applyBorder="1" applyAlignment="1" applyProtection="1">
      <alignment horizontal="right" vertical="center" shrinkToFit="1"/>
      <protection locked="0"/>
    </xf>
    <xf numFmtId="177" fontId="31" fillId="6" borderId="117" xfId="13" applyNumberFormat="1" applyFont="1" applyFill="1" applyBorder="1" applyAlignment="1" applyProtection="1">
      <alignment horizontal="right" vertical="center" shrinkToFit="1"/>
      <protection locked="0"/>
    </xf>
    <xf numFmtId="177" fontId="31" fillId="6" borderId="120" xfId="13" applyNumberFormat="1" applyFont="1" applyFill="1" applyBorder="1" applyAlignment="1" applyProtection="1">
      <alignment horizontal="right" vertical="center" shrinkToFit="1"/>
      <protection locked="0"/>
    </xf>
    <xf numFmtId="187" fontId="31" fillId="6" borderId="116" xfId="13" applyNumberFormat="1" applyFont="1" applyFill="1" applyBorder="1" applyAlignment="1" applyProtection="1">
      <alignment horizontal="right" vertical="center" shrinkToFit="1"/>
      <protection locked="0"/>
    </xf>
    <xf numFmtId="177" fontId="31" fillId="8" borderId="142" xfId="12" applyNumberFormat="1" applyFont="1" applyFill="1" applyBorder="1" applyAlignment="1" applyProtection="1">
      <alignment horizontal="right" vertical="center" shrinkToFit="1"/>
      <protection locked="0"/>
    </xf>
    <xf numFmtId="177" fontId="31" fillId="8" borderId="134" xfId="12" applyNumberFormat="1" applyFont="1" applyFill="1" applyBorder="1" applyAlignment="1" applyProtection="1">
      <alignment horizontal="right" vertical="center" shrinkToFit="1"/>
      <protection locked="0"/>
    </xf>
    <xf numFmtId="177" fontId="31" fillId="8" borderId="143" xfId="12" applyNumberFormat="1" applyFont="1" applyFill="1" applyBorder="1" applyAlignment="1" applyProtection="1">
      <alignment horizontal="right" vertical="center" shrinkToFit="1"/>
      <protection locked="0"/>
    </xf>
    <xf numFmtId="177" fontId="31" fillId="8" borderId="131" xfId="12" applyNumberFormat="1" applyFont="1" applyFill="1" applyBorder="1" applyAlignment="1" applyProtection="1">
      <alignment horizontal="right" vertical="center" shrinkToFit="1"/>
      <protection locked="0"/>
    </xf>
    <xf numFmtId="177" fontId="31" fillId="8" borderId="129" xfId="12" applyNumberFormat="1" applyFont="1" applyFill="1" applyBorder="1" applyAlignment="1" applyProtection="1">
      <alignment horizontal="right" vertical="center" shrinkToFit="1"/>
      <protection locked="0"/>
    </xf>
    <xf numFmtId="177" fontId="31" fillId="8" borderId="132" xfId="12" applyNumberFormat="1" applyFont="1" applyFill="1" applyBorder="1" applyAlignment="1" applyProtection="1">
      <alignment horizontal="right" vertical="center" shrinkToFit="1"/>
      <protection locked="0"/>
    </xf>
    <xf numFmtId="177" fontId="31" fillId="8" borderId="133" xfId="12" applyNumberFormat="1" applyFont="1" applyFill="1" applyBorder="1" applyAlignment="1" applyProtection="1">
      <alignment horizontal="right" vertical="center" shrinkToFit="1"/>
      <protection locked="0"/>
    </xf>
    <xf numFmtId="0" fontId="31" fillId="0" borderId="81" xfId="12" applyFont="1" applyBorder="1" applyAlignment="1" applyProtection="1">
      <alignment horizontal="center" vertical="center" shrinkToFit="1"/>
      <protection locked="0"/>
    </xf>
    <xf numFmtId="187" fontId="31" fillId="8" borderId="134" xfId="12" applyNumberFormat="1" applyFont="1" applyFill="1" applyBorder="1" applyAlignment="1" applyProtection="1">
      <alignment horizontal="right" vertical="center" shrinkToFit="1"/>
      <protection locked="0"/>
    </xf>
    <xf numFmtId="0" fontId="31" fillId="8" borderId="129" xfId="12" applyNumberFormat="1" applyFont="1" applyFill="1" applyBorder="1" applyAlignment="1" applyProtection="1">
      <alignment horizontal="left" vertical="center" shrinkToFit="1"/>
      <protection locked="0"/>
    </xf>
    <xf numFmtId="0" fontId="31" fillId="8" borderId="132" xfId="12" applyNumberFormat="1" applyFont="1" applyFill="1" applyBorder="1" applyAlignment="1" applyProtection="1">
      <alignment horizontal="left" vertical="center" shrinkToFit="1"/>
      <protection locked="0"/>
    </xf>
    <xf numFmtId="177" fontId="31" fillId="8" borderId="17" xfId="12" applyNumberFormat="1" applyFont="1" applyFill="1" applyBorder="1" applyAlignment="1" applyProtection="1">
      <alignment horizontal="right" vertical="center" shrinkToFit="1"/>
      <protection locked="0"/>
    </xf>
    <xf numFmtId="177" fontId="31" fillId="8" borderId="18" xfId="12" applyNumberFormat="1" applyFont="1" applyFill="1" applyBorder="1" applyAlignment="1" applyProtection="1">
      <alignment horizontal="right" vertical="center" shrinkToFit="1"/>
      <protection locked="0"/>
    </xf>
    <xf numFmtId="177" fontId="31" fillId="8" borderId="19" xfId="12" applyNumberFormat="1" applyFont="1" applyFill="1" applyBorder="1" applyAlignment="1" applyProtection="1">
      <alignment horizontal="right" vertical="center" shrinkToFit="1"/>
      <protection locked="0"/>
    </xf>
    <xf numFmtId="0" fontId="31" fillId="7" borderId="60" xfId="12" applyFont="1" applyFill="1" applyBorder="1" applyAlignment="1" applyProtection="1">
      <alignment horizontal="center" vertical="center" wrapText="1" shrinkToFit="1"/>
      <protection locked="0"/>
    </xf>
    <xf numFmtId="0" fontId="31" fillId="7" borderId="23" xfId="12" applyFont="1" applyFill="1" applyBorder="1" applyAlignment="1" applyProtection="1">
      <alignment horizontal="center" vertical="center" shrinkToFit="1"/>
      <protection locked="0"/>
    </xf>
    <xf numFmtId="0" fontId="31" fillId="7" borderId="95" xfId="12" applyFont="1" applyFill="1" applyBorder="1" applyAlignment="1" applyProtection="1">
      <alignment horizontal="center" vertical="center" shrinkToFit="1"/>
      <protection locked="0"/>
    </xf>
    <xf numFmtId="0" fontId="31" fillId="7" borderId="94" xfId="12" applyFont="1" applyFill="1" applyBorder="1" applyAlignment="1" applyProtection="1">
      <alignment horizontal="center" vertical="center" shrinkToFit="1"/>
      <protection locked="0"/>
    </xf>
    <xf numFmtId="0" fontId="31" fillId="7" borderId="95" xfId="12" applyFont="1" applyFill="1" applyBorder="1" applyAlignment="1" applyProtection="1">
      <alignment horizontal="center" vertical="center"/>
      <protection locked="0"/>
    </xf>
    <xf numFmtId="0" fontId="31" fillId="6" borderId="112" xfId="12" applyNumberFormat="1" applyFont="1" applyFill="1" applyBorder="1" applyAlignment="1" applyProtection="1">
      <alignment horizontal="left" vertical="center" shrinkToFit="1"/>
      <protection locked="0"/>
    </xf>
    <xf numFmtId="0" fontId="31" fillId="6" borderId="113" xfId="12" applyNumberFormat="1" applyFont="1" applyFill="1" applyBorder="1" applyAlignment="1" applyProtection="1">
      <alignment horizontal="left" vertical="center" shrinkToFit="1"/>
      <protection locked="0"/>
    </xf>
    <xf numFmtId="0" fontId="31" fillId="6" borderId="119" xfId="12" applyNumberFormat="1" applyFont="1" applyFill="1" applyBorder="1" applyAlignment="1" applyProtection="1">
      <alignment horizontal="left" vertical="center" shrinkToFit="1"/>
      <protection locked="0"/>
    </xf>
    <xf numFmtId="177" fontId="31" fillId="6" borderId="112" xfId="12" applyNumberFormat="1" applyFont="1" applyFill="1" applyBorder="1" applyAlignment="1" applyProtection="1">
      <alignment horizontal="right" vertical="center" shrinkToFit="1"/>
      <protection locked="0"/>
    </xf>
    <xf numFmtId="177" fontId="31" fillId="6" borderId="113" xfId="12" applyNumberFormat="1" applyFont="1" applyFill="1" applyBorder="1" applyAlignment="1" applyProtection="1">
      <alignment horizontal="right" vertical="center" shrinkToFit="1"/>
      <protection locked="0"/>
    </xf>
    <xf numFmtId="177" fontId="31" fillId="6" borderId="114" xfId="12" applyNumberFormat="1" applyFont="1" applyFill="1" applyBorder="1" applyAlignment="1" applyProtection="1">
      <alignment horizontal="right" vertical="center" shrinkToFit="1"/>
      <protection locked="0"/>
    </xf>
    <xf numFmtId="0" fontId="31" fillId="6" borderId="112" xfId="12" applyFont="1" applyFill="1" applyBorder="1" applyAlignment="1" applyProtection="1">
      <alignment horizontal="left" vertical="center" shrinkToFit="1"/>
      <protection locked="0"/>
    </xf>
    <xf numFmtId="0" fontId="31" fillId="6" borderId="113" xfId="12" applyFont="1" applyFill="1" applyBorder="1" applyAlignment="1" applyProtection="1">
      <alignment horizontal="left" vertical="center" shrinkToFit="1"/>
      <protection locked="0"/>
    </xf>
    <xf numFmtId="0" fontId="31" fillId="6" borderId="114" xfId="12" applyFont="1" applyFill="1" applyBorder="1" applyAlignment="1" applyProtection="1">
      <alignment horizontal="left" vertical="center" shrinkToFit="1"/>
      <protection locked="0"/>
    </xf>
    <xf numFmtId="177" fontId="31" fillId="0" borderId="102" xfId="12" applyNumberFormat="1" applyFont="1" applyBorder="1" applyAlignment="1" applyProtection="1">
      <alignment horizontal="right" vertical="center" shrinkToFit="1"/>
      <protection locked="0"/>
    </xf>
    <xf numFmtId="0" fontId="31" fillId="0" borderId="102" xfId="12" applyNumberFormat="1" applyFont="1" applyBorder="1" applyAlignment="1" applyProtection="1">
      <alignment horizontal="left" vertical="center" shrinkToFit="1"/>
      <protection locked="0"/>
    </xf>
    <xf numFmtId="0" fontId="31" fillId="0" borderId="108" xfId="12" applyNumberFormat="1" applyFont="1" applyBorder="1" applyAlignment="1" applyProtection="1">
      <alignment horizontal="left" vertical="center" shrinkToFit="1"/>
      <protection locked="0"/>
    </xf>
    <xf numFmtId="177" fontId="31" fillId="0" borderId="101" xfId="12" applyNumberFormat="1" applyFont="1" applyBorder="1" applyAlignment="1" applyProtection="1">
      <alignment horizontal="right" vertical="center" shrinkToFit="1"/>
      <protection locked="0"/>
    </xf>
    <xf numFmtId="0" fontId="31" fillId="0" borderId="98" xfId="12" applyFont="1" applyBorder="1" applyAlignment="1" applyProtection="1">
      <alignment horizontal="left" vertical="center" shrinkToFit="1"/>
      <protection locked="0"/>
    </xf>
    <xf numFmtId="0" fontId="31" fillId="0" borderId="99" xfId="12" applyFont="1" applyBorder="1" applyAlignment="1" applyProtection="1">
      <alignment horizontal="left" vertical="center" shrinkToFit="1"/>
      <protection locked="0"/>
    </xf>
    <xf numFmtId="0" fontId="31" fillId="0" borderId="100" xfId="12" applyFont="1" applyBorder="1" applyAlignment="1" applyProtection="1">
      <alignment horizontal="left" vertical="center" shrinkToFit="1"/>
      <protection locked="0"/>
    </xf>
    <xf numFmtId="177" fontId="31" fillId="0" borderId="115" xfId="12" applyNumberFormat="1" applyFont="1" applyBorder="1" applyAlignment="1" applyProtection="1">
      <alignment horizontal="right" vertical="center" shrinkToFit="1"/>
      <protection locked="0"/>
    </xf>
    <xf numFmtId="0" fontId="31" fillId="0" borderId="116" xfId="12" applyNumberFormat="1" applyFont="1" applyBorder="1" applyAlignment="1" applyProtection="1">
      <alignment horizontal="left" vertical="center" shrinkToFit="1"/>
      <protection locked="0"/>
    </xf>
    <xf numFmtId="0" fontId="31" fillId="0" borderId="121" xfId="12" applyNumberFormat="1" applyFont="1" applyBorder="1" applyAlignment="1" applyProtection="1">
      <alignment horizontal="left" vertical="center" shrinkToFit="1"/>
      <protection locked="0"/>
    </xf>
    <xf numFmtId="177" fontId="31" fillId="0" borderId="112" xfId="12" applyNumberFormat="1" applyFont="1" applyBorder="1" applyAlignment="1" applyProtection="1">
      <alignment horizontal="right" vertical="center" shrinkToFit="1"/>
      <protection locked="0"/>
    </xf>
    <xf numFmtId="177" fontId="31" fillId="0" borderId="113" xfId="12" applyNumberFormat="1" applyFont="1" applyBorder="1" applyAlignment="1" applyProtection="1">
      <alignment horizontal="right" vertical="center" shrinkToFit="1"/>
      <protection locked="0"/>
    </xf>
    <xf numFmtId="177" fontId="31" fillId="0" borderId="117" xfId="12" applyNumberFormat="1" applyFont="1" applyBorder="1" applyAlignment="1" applyProtection="1">
      <alignment horizontal="right" vertical="center" shrinkToFit="1"/>
      <protection locked="0"/>
    </xf>
    <xf numFmtId="0" fontId="31" fillId="6" borderId="145" xfId="12" applyFont="1" applyFill="1" applyBorder="1" applyAlignment="1" applyProtection="1">
      <alignment horizontal="left" vertical="center" shrinkToFit="1"/>
      <protection locked="0"/>
    </xf>
    <xf numFmtId="0" fontId="31" fillId="6" borderId="146" xfId="12" applyFont="1" applyFill="1" applyBorder="1" applyAlignment="1" applyProtection="1">
      <alignment horizontal="left" vertical="center" shrinkToFit="1"/>
      <protection locked="0"/>
    </xf>
    <xf numFmtId="0" fontId="31" fillId="6" borderId="147" xfId="12" applyFont="1" applyFill="1" applyBorder="1" applyAlignment="1" applyProtection="1">
      <alignment horizontal="left" vertical="center" shrinkToFit="1"/>
      <protection locked="0"/>
    </xf>
    <xf numFmtId="177" fontId="31" fillId="6" borderId="123" xfId="12" applyNumberFormat="1" applyFont="1" applyFill="1" applyBorder="1" applyAlignment="1" applyProtection="1">
      <alignment horizontal="right" vertical="center" shrinkToFit="1"/>
      <protection locked="0"/>
    </xf>
    <xf numFmtId="177" fontId="31" fillId="6" borderId="124" xfId="12" applyNumberFormat="1" applyFont="1" applyFill="1" applyBorder="1" applyAlignment="1" applyProtection="1">
      <alignment horizontal="right" vertical="center" shrinkToFit="1"/>
      <protection locked="0"/>
    </xf>
    <xf numFmtId="0" fontId="31" fillId="6" borderId="124" xfId="12" applyNumberFormat="1" applyFont="1" applyFill="1" applyBorder="1" applyAlignment="1" applyProtection="1">
      <alignment horizontal="left" vertical="center" shrinkToFit="1"/>
      <protection locked="0"/>
    </xf>
    <xf numFmtId="0" fontId="31" fillId="6" borderId="127" xfId="12" applyNumberFormat="1" applyFont="1" applyFill="1" applyBorder="1" applyAlignment="1" applyProtection="1">
      <alignment horizontal="left" vertical="center" shrinkToFit="1"/>
      <protection locked="0"/>
    </xf>
    <xf numFmtId="177" fontId="31" fillId="8" borderId="148" xfId="12" applyNumberFormat="1" applyFont="1" applyFill="1" applyBorder="1" applyAlignment="1" applyProtection="1">
      <alignment horizontal="right" vertical="center" shrinkToFit="1"/>
      <protection locked="0"/>
    </xf>
    <xf numFmtId="177" fontId="31" fillId="8" borderId="149" xfId="12" applyNumberFormat="1" applyFont="1" applyFill="1" applyBorder="1" applyAlignment="1" applyProtection="1">
      <alignment horizontal="right" vertical="center" shrinkToFit="1"/>
      <protection locked="0"/>
    </xf>
    <xf numFmtId="177" fontId="31" fillId="8" borderId="150" xfId="12" applyNumberFormat="1" applyFont="1" applyFill="1" applyBorder="1" applyAlignment="1" applyProtection="1">
      <alignment horizontal="right" vertical="center" shrinkToFit="1"/>
      <protection locked="0"/>
    </xf>
    <xf numFmtId="177" fontId="31" fillId="8" borderId="44" xfId="12" applyNumberFormat="1" applyFont="1" applyFill="1" applyBorder="1" applyAlignment="1" applyProtection="1">
      <alignment horizontal="right" vertical="center" shrinkToFit="1"/>
      <protection locked="0"/>
    </xf>
    <xf numFmtId="177" fontId="31" fillId="8" borderId="43" xfId="12" applyNumberFormat="1" applyFont="1" applyFill="1" applyBorder="1" applyAlignment="1" applyProtection="1">
      <alignment horizontal="right" vertical="center" shrinkToFit="1"/>
      <protection locked="0"/>
    </xf>
    <xf numFmtId="0" fontId="31" fillId="6" borderId="39" xfId="12" applyFont="1" applyFill="1" applyBorder="1" applyAlignment="1" applyProtection="1">
      <alignment horizontal="center" vertical="center"/>
    </xf>
    <xf numFmtId="0" fontId="31" fillId="6" borderId="31" xfId="12" applyFont="1" applyFill="1" applyBorder="1" applyAlignment="1" applyProtection="1">
      <alignment horizontal="center" vertical="center"/>
    </xf>
    <xf numFmtId="0" fontId="31" fillId="6" borderId="42" xfId="12" applyFont="1" applyFill="1" applyBorder="1" applyAlignment="1" applyProtection="1">
      <alignment horizontal="center" vertical="center"/>
    </xf>
    <xf numFmtId="0" fontId="31" fillId="6" borderId="32" xfId="12" applyFont="1" applyFill="1" applyBorder="1" applyAlignment="1" applyProtection="1">
      <alignment horizontal="center" vertical="center"/>
    </xf>
    <xf numFmtId="0" fontId="31" fillId="6" borderId="11" xfId="12" applyFont="1" applyFill="1" applyBorder="1" applyProtection="1">
      <alignment vertical="center"/>
    </xf>
    <xf numFmtId="0" fontId="31" fillId="6" borderId="12" xfId="12" applyFont="1" applyFill="1" applyBorder="1" applyProtection="1">
      <alignment vertical="center"/>
    </xf>
    <xf numFmtId="0" fontId="31" fillId="6" borderId="46" xfId="12" applyFont="1" applyFill="1" applyBorder="1" applyProtection="1">
      <alignment vertical="center"/>
    </xf>
    <xf numFmtId="177" fontId="31" fillId="6" borderId="41" xfId="14" applyNumberFormat="1" applyFont="1" applyFill="1" applyBorder="1" applyAlignment="1" applyProtection="1">
      <alignment horizontal="right" vertical="center" shrinkToFit="1"/>
    </xf>
    <xf numFmtId="177" fontId="31" fillId="6" borderId="12" xfId="14" applyNumberFormat="1" applyFont="1" applyFill="1" applyBorder="1" applyAlignment="1" applyProtection="1">
      <alignment horizontal="right" vertical="center" shrinkToFit="1"/>
    </xf>
    <xf numFmtId="177" fontId="31" fillId="6" borderId="82" xfId="14" applyNumberFormat="1" applyFont="1" applyFill="1" applyBorder="1" applyAlignment="1" applyProtection="1">
      <alignment horizontal="right" vertical="center" shrinkToFit="1"/>
    </xf>
    <xf numFmtId="177" fontId="31" fillId="6" borderId="84" xfId="14" applyNumberFormat="1" applyFont="1" applyFill="1" applyBorder="1" applyAlignment="1" applyProtection="1">
      <alignment horizontal="right" vertical="center" shrinkToFit="1"/>
    </xf>
    <xf numFmtId="187" fontId="31" fillId="6" borderId="84" xfId="14" applyNumberFormat="1" applyFont="1" applyFill="1" applyBorder="1" applyAlignment="1" applyProtection="1">
      <alignment horizontal="right" vertical="center" shrinkToFit="1"/>
    </xf>
    <xf numFmtId="187" fontId="31" fillId="6" borderId="12" xfId="14" applyNumberFormat="1" applyFont="1" applyFill="1" applyBorder="1" applyAlignment="1" applyProtection="1">
      <alignment horizontal="right" vertical="center" shrinkToFit="1"/>
    </xf>
    <xf numFmtId="187" fontId="31" fillId="6" borderId="13"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center" vertical="top"/>
    </xf>
    <xf numFmtId="0" fontId="31" fillId="6" borderId="12" xfId="12" applyFont="1" applyFill="1" applyBorder="1" applyAlignment="1" applyProtection="1">
      <alignment horizontal="center" vertical="top"/>
    </xf>
    <xf numFmtId="0" fontId="31" fillId="6" borderId="7" xfId="12" applyFont="1" applyFill="1" applyBorder="1" applyAlignment="1" applyProtection="1">
      <alignment horizontal="center" vertical="top"/>
    </xf>
    <xf numFmtId="0" fontId="31" fillId="6" borderId="0" xfId="12" applyFont="1" applyFill="1" applyBorder="1" applyAlignment="1" applyProtection="1">
      <alignment horizontal="center" vertical="top"/>
    </xf>
    <xf numFmtId="0" fontId="31" fillId="6" borderId="24" xfId="12" applyFont="1" applyFill="1" applyBorder="1" applyAlignment="1" applyProtection="1">
      <alignment horizontal="center" vertical="top"/>
    </xf>
    <xf numFmtId="0" fontId="31" fillId="6" borderId="52" xfId="12" applyFont="1" applyFill="1" applyBorder="1" applyAlignment="1" applyProtection="1">
      <alignment horizontal="center" vertical="top"/>
    </xf>
    <xf numFmtId="0" fontId="31" fillId="6" borderId="30" xfId="12" applyFont="1" applyFill="1" applyBorder="1" applyAlignment="1" applyProtection="1">
      <alignment horizontal="center" vertical="center"/>
    </xf>
    <xf numFmtId="0" fontId="31" fillId="6" borderId="34" xfId="12" applyFont="1" applyFill="1" applyBorder="1" applyAlignment="1" applyProtection="1">
      <alignment horizontal="center" vertical="center"/>
    </xf>
    <xf numFmtId="0" fontId="31" fillId="8" borderId="44" xfId="12" applyNumberFormat="1" applyFont="1" applyFill="1" applyBorder="1" applyAlignment="1" applyProtection="1">
      <alignment horizontal="left" vertical="center" shrinkToFit="1"/>
      <protection locked="0"/>
    </xf>
    <xf numFmtId="0" fontId="31" fillId="8" borderId="18" xfId="12" applyNumberFormat="1" applyFont="1" applyFill="1" applyBorder="1" applyAlignment="1" applyProtection="1">
      <alignment horizontal="left" vertical="center" shrinkToFit="1"/>
      <protection locked="0"/>
    </xf>
    <xf numFmtId="0" fontId="31" fillId="8" borderId="19" xfId="12" applyNumberFormat="1" applyFont="1" applyFill="1" applyBorder="1" applyAlignment="1" applyProtection="1">
      <alignment horizontal="left" vertical="center" shrinkToFit="1"/>
      <protection locked="0"/>
    </xf>
    <xf numFmtId="0" fontId="31" fillId="6" borderId="8" xfId="12" applyFont="1" applyFill="1" applyBorder="1" applyAlignment="1" applyProtection="1">
      <alignment horizontal="left" vertical="center" wrapText="1"/>
    </xf>
    <xf numFmtId="0" fontId="31" fillId="6" borderId="0" xfId="13" applyFont="1" applyFill="1" applyAlignment="1" applyProtection="1">
      <alignment horizontal="left" vertical="center"/>
    </xf>
    <xf numFmtId="0" fontId="31" fillId="6" borderId="24" xfId="12" applyFont="1" applyFill="1" applyBorder="1" applyAlignment="1" applyProtection="1">
      <alignment horizontal="center" vertical="center"/>
    </xf>
    <xf numFmtId="0" fontId="31" fillId="6" borderId="52" xfId="12" applyFont="1" applyFill="1" applyBorder="1" applyAlignment="1" applyProtection="1">
      <alignment horizontal="center" vertical="center"/>
    </xf>
    <xf numFmtId="0" fontId="31" fillId="6" borderId="65" xfId="12" applyFont="1" applyFill="1" applyBorder="1" applyAlignment="1" applyProtection="1">
      <alignment horizontal="center" vertical="center"/>
    </xf>
    <xf numFmtId="187" fontId="31" fillId="6" borderId="87" xfId="14" applyNumberFormat="1" applyFont="1" applyFill="1" applyBorder="1" applyAlignment="1" applyProtection="1">
      <alignment horizontal="right" vertical="center" shrinkToFit="1"/>
    </xf>
    <xf numFmtId="187" fontId="31" fillId="6" borderId="61" xfId="14" applyNumberFormat="1" applyFont="1" applyFill="1" applyBorder="1" applyAlignment="1" applyProtection="1">
      <alignment horizontal="right" vertical="center" shrinkToFit="1"/>
    </xf>
    <xf numFmtId="0" fontId="31" fillId="6" borderId="62" xfId="12" applyFont="1" applyFill="1" applyBorder="1" applyAlignment="1" applyProtection="1">
      <alignment vertical="center"/>
    </xf>
    <xf numFmtId="0" fontId="31" fillId="6" borderId="0" xfId="12" applyFont="1" applyFill="1" applyBorder="1" applyAlignment="1" applyProtection="1">
      <alignment vertical="center"/>
    </xf>
    <xf numFmtId="0" fontId="31" fillId="6" borderId="38" xfId="12" applyFont="1" applyFill="1" applyBorder="1" applyAlignment="1" applyProtection="1">
      <alignment vertical="center"/>
    </xf>
    <xf numFmtId="177" fontId="31" fillId="6" borderId="154" xfId="14" applyNumberFormat="1" applyFont="1" applyFill="1" applyBorder="1" applyAlignment="1" applyProtection="1">
      <alignment horizontal="right" vertical="center" shrinkToFit="1"/>
    </xf>
    <xf numFmtId="177" fontId="31" fillId="6" borderId="86" xfId="14" applyNumberFormat="1" applyFont="1" applyFill="1" applyBorder="1" applyAlignment="1" applyProtection="1">
      <alignment horizontal="right" vertical="center" shrinkToFit="1"/>
    </xf>
    <xf numFmtId="187" fontId="31" fillId="6" borderId="86" xfId="14" applyNumberFormat="1" applyFont="1" applyFill="1" applyBorder="1" applyAlignment="1" applyProtection="1">
      <alignment horizontal="right" vertical="center" shrinkToFit="1"/>
    </xf>
    <xf numFmtId="187" fontId="31" fillId="6" borderId="155" xfId="14" applyNumberFormat="1" applyFont="1" applyFill="1" applyBorder="1" applyAlignment="1" applyProtection="1">
      <alignment horizontal="right" vertical="center" shrinkToFit="1"/>
    </xf>
    <xf numFmtId="0" fontId="31" fillId="6" borderId="41" xfId="12" applyFont="1" applyFill="1" applyBorder="1" applyAlignment="1" applyProtection="1">
      <alignment vertical="center"/>
    </xf>
    <xf numFmtId="0" fontId="31" fillId="6" borderId="12" xfId="12" applyFont="1" applyFill="1" applyBorder="1" applyAlignment="1" applyProtection="1">
      <alignment vertical="center"/>
    </xf>
    <xf numFmtId="0" fontId="31" fillId="6" borderId="46" xfId="12" applyFont="1" applyFill="1" applyBorder="1" applyAlignment="1" applyProtection="1">
      <alignment vertical="center"/>
    </xf>
    <xf numFmtId="177" fontId="31" fillId="6" borderId="151" xfId="14" applyNumberFormat="1" applyFont="1" applyFill="1" applyBorder="1" applyAlignment="1" applyProtection="1">
      <alignment horizontal="right" vertical="center" shrinkToFit="1"/>
    </xf>
    <xf numFmtId="177" fontId="31" fillId="6" borderId="83" xfId="14" applyNumberFormat="1" applyFont="1" applyFill="1" applyBorder="1" applyAlignment="1" applyProtection="1">
      <alignment horizontal="right" vertical="center" shrinkToFit="1"/>
    </xf>
    <xf numFmtId="187" fontId="31" fillId="6" borderId="83" xfId="14" applyNumberFormat="1" applyFont="1" applyFill="1" applyBorder="1" applyAlignment="1" applyProtection="1">
      <alignment horizontal="right" vertical="center" shrinkToFit="1"/>
    </xf>
    <xf numFmtId="187" fontId="31" fillId="6" borderId="153" xfId="14" applyNumberFormat="1" applyFont="1" applyFill="1" applyBorder="1" applyAlignment="1" applyProtection="1">
      <alignment horizontal="right" vertical="center" shrinkToFit="1"/>
    </xf>
    <xf numFmtId="0" fontId="31" fillId="6" borderId="7" xfId="12" applyFont="1" applyFill="1" applyBorder="1" applyAlignment="1" applyProtection="1">
      <alignment horizontal="left" vertical="center"/>
    </xf>
    <xf numFmtId="0" fontId="31" fillId="6" borderId="0" xfId="12" applyFont="1" applyFill="1" applyBorder="1" applyAlignment="1" applyProtection="1">
      <alignment horizontal="left" vertical="center"/>
    </xf>
    <xf numFmtId="0" fontId="31" fillId="6" borderId="38" xfId="12" applyFont="1" applyFill="1" applyBorder="1" applyAlignment="1" applyProtection="1">
      <alignment horizontal="left" vertical="center"/>
    </xf>
    <xf numFmtId="177" fontId="31" fillId="6" borderId="62" xfId="13" applyNumberFormat="1" applyFont="1" applyFill="1" applyBorder="1" applyAlignment="1" applyProtection="1">
      <alignment horizontal="right" vertical="center" shrinkToFit="1"/>
    </xf>
    <xf numFmtId="177" fontId="31" fillId="6" borderId="0" xfId="13" applyNumberFormat="1" applyFont="1" applyFill="1" applyBorder="1" applyAlignment="1" applyProtection="1">
      <alignment horizontal="right" vertical="center" shrinkToFit="1"/>
    </xf>
    <xf numFmtId="177" fontId="31" fillId="6" borderId="85" xfId="13" applyNumberFormat="1" applyFont="1" applyFill="1" applyBorder="1" applyAlignment="1" applyProtection="1">
      <alignment horizontal="right" vertical="center" shrinkToFit="1"/>
    </xf>
    <xf numFmtId="177" fontId="31" fillId="6" borderId="88" xfId="13" applyNumberFormat="1" applyFont="1" applyFill="1" applyBorder="1" applyAlignment="1" applyProtection="1">
      <alignment horizontal="right" vertical="center" shrinkToFit="1"/>
    </xf>
    <xf numFmtId="187" fontId="31" fillId="6" borderId="88" xfId="13" applyNumberFormat="1" applyFont="1" applyFill="1" applyBorder="1" applyAlignment="1" applyProtection="1">
      <alignment horizontal="right" vertical="center" shrinkToFit="1"/>
    </xf>
    <xf numFmtId="187" fontId="31" fillId="6" borderId="0" xfId="13" applyNumberFormat="1" applyFont="1" applyFill="1" applyBorder="1" applyAlignment="1" applyProtection="1">
      <alignment horizontal="right" vertical="center" shrinkToFit="1"/>
    </xf>
    <xf numFmtId="187" fontId="31" fillId="6" borderId="64" xfId="13" applyNumberFormat="1" applyFont="1" applyFill="1" applyBorder="1" applyAlignment="1" applyProtection="1">
      <alignment horizontal="right" vertical="center" shrinkToFit="1"/>
    </xf>
    <xf numFmtId="0" fontId="31" fillId="6" borderId="41" xfId="12" applyFont="1" applyFill="1" applyBorder="1" applyProtection="1">
      <alignment vertical="center"/>
    </xf>
    <xf numFmtId="187" fontId="31" fillId="6" borderId="152" xfId="14" applyNumberFormat="1" applyFont="1" applyFill="1" applyBorder="1" applyAlignment="1" applyProtection="1">
      <alignment horizontal="right" vertical="center" shrinkToFit="1"/>
    </xf>
    <xf numFmtId="187" fontId="31" fillId="6" borderId="15" xfId="14" applyNumberFormat="1" applyFont="1" applyFill="1" applyBorder="1" applyAlignment="1" applyProtection="1">
      <alignment horizontal="right" vertical="center" shrinkToFit="1"/>
    </xf>
    <xf numFmtId="0" fontId="31" fillId="6" borderId="41" xfId="12" applyFont="1" applyFill="1" applyBorder="1" applyAlignment="1" applyProtection="1">
      <alignment horizontal="center" vertical="center" textRotation="255" wrapText="1"/>
    </xf>
    <xf numFmtId="0" fontId="31" fillId="6" borderId="46" xfId="12" applyFont="1" applyFill="1" applyBorder="1" applyAlignment="1" applyProtection="1">
      <alignment horizontal="center" vertical="center" textRotation="255" wrapText="1"/>
    </xf>
    <xf numFmtId="0" fontId="31" fillId="6" borderId="62" xfId="12" applyFont="1" applyFill="1" applyBorder="1" applyAlignment="1" applyProtection="1">
      <alignment horizontal="center" vertical="center" textRotation="255" wrapText="1"/>
    </xf>
    <xf numFmtId="0" fontId="31" fillId="6" borderId="38" xfId="12" applyFont="1" applyFill="1" applyBorder="1" applyAlignment="1" applyProtection="1">
      <alignment horizontal="center" vertical="center" textRotation="255" wrapText="1"/>
    </xf>
    <xf numFmtId="0" fontId="31" fillId="6" borderId="37" xfId="12" applyFont="1" applyFill="1" applyBorder="1" applyAlignment="1" applyProtection="1">
      <alignment horizontal="center" vertical="center" textRotation="255" wrapText="1"/>
    </xf>
    <xf numFmtId="0" fontId="31" fillId="6" borderId="40" xfId="12" applyFont="1" applyFill="1" applyBorder="1" applyAlignment="1" applyProtection="1">
      <alignment horizontal="center" vertical="center" textRotation="255" wrapText="1"/>
    </xf>
    <xf numFmtId="0" fontId="31" fillId="6" borderId="62" xfId="12" applyFont="1" applyFill="1" applyBorder="1" applyProtection="1">
      <alignment vertical="center"/>
    </xf>
    <xf numFmtId="0" fontId="31" fillId="6" borderId="0" xfId="12" applyFont="1" applyFill="1" applyBorder="1" applyProtection="1">
      <alignment vertical="center"/>
    </xf>
    <xf numFmtId="0" fontId="31" fillId="6" borderId="38" xfId="12" applyFont="1" applyFill="1" applyBorder="1" applyProtection="1">
      <alignment vertical="center"/>
    </xf>
    <xf numFmtId="0" fontId="31" fillId="6" borderId="11" xfId="12" applyFont="1" applyFill="1" applyBorder="1" applyAlignment="1" applyProtection="1">
      <alignment horizontal="center" vertical="center" textRotation="255" shrinkToFit="1"/>
    </xf>
    <xf numFmtId="0" fontId="31" fillId="6" borderId="46" xfId="12" applyFont="1" applyFill="1" applyBorder="1" applyAlignment="1" applyProtection="1">
      <alignment horizontal="center" vertical="center" textRotation="255" shrinkToFit="1"/>
    </xf>
    <xf numFmtId="0" fontId="31" fillId="6" borderId="7" xfId="12" applyFont="1" applyFill="1" applyBorder="1" applyAlignment="1" applyProtection="1">
      <alignment horizontal="center" vertical="center" textRotation="255" shrinkToFit="1"/>
    </xf>
    <xf numFmtId="0" fontId="31" fillId="6" borderId="38" xfId="12" applyFont="1" applyFill="1" applyBorder="1" applyAlignment="1" applyProtection="1">
      <alignment horizontal="center" vertical="center" textRotation="255" shrinkToFit="1"/>
    </xf>
    <xf numFmtId="0" fontId="31" fillId="6" borderId="24" xfId="12" applyFont="1" applyFill="1" applyBorder="1" applyAlignment="1" applyProtection="1">
      <alignment horizontal="center" vertical="center" textRotation="255" shrinkToFit="1"/>
    </xf>
    <xf numFmtId="0" fontId="31" fillId="6" borderId="40" xfId="12" applyFont="1" applyFill="1" applyBorder="1" applyAlignment="1" applyProtection="1">
      <alignment horizontal="center" vertical="center" textRotation="255" shrinkToFit="1"/>
    </xf>
    <xf numFmtId="177" fontId="31" fillId="6" borderId="62" xfId="14" applyNumberFormat="1" applyFont="1" applyFill="1" applyBorder="1" applyAlignment="1" applyProtection="1">
      <alignment horizontal="right" vertical="center" shrinkToFit="1"/>
    </xf>
    <xf numFmtId="177" fontId="31" fillId="6" borderId="0" xfId="14" applyNumberFormat="1" applyFont="1" applyFill="1" applyBorder="1" applyAlignment="1" applyProtection="1">
      <alignment horizontal="right" vertical="center" shrinkToFit="1"/>
    </xf>
    <xf numFmtId="177" fontId="31" fillId="6" borderId="85" xfId="14" applyNumberFormat="1" applyFont="1" applyFill="1" applyBorder="1" applyAlignment="1" applyProtection="1">
      <alignment horizontal="right" vertical="center" shrinkToFit="1"/>
    </xf>
    <xf numFmtId="177" fontId="31" fillId="6" borderId="88" xfId="14" applyNumberFormat="1" applyFont="1" applyFill="1" applyBorder="1" applyAlignment="1" applyProtection="1">
      <alignment horizontal="right" vertical="center" shrinkToFit="1"/>
    </xf>
    <xf numFmtId="187" fontId="31" fillId="6" borderId="88" xfId="14" applyNumberFormat="1" applyFont="1" applyFill="1" applyBorder="1" applyAlignment="1" applyProtection="1">
      <alignment horizontal="right" vertical="center" shrinkToFit="1"/>
    </xf>
    <xf numFmtId="187" fontId="31" fillId="6" borderId="0" xfId="14" applyNumberFormat="1" applyFont="1" applyFill="1" applyBorder="1" applyAlignment="1" applyProtection="1">
      <alignment horizontal="right" vertical="center" shrinkToFit="1"/>
    </xf>
    <xf numFmtId="187" fontId="31" fillId="6" borderId="64" xfId="14" applyNumberFormat="1" applyFont="1" applyFill="1" applyBorder="1" applyAlignment="1" applyProtection="1">
      <alignment horizontal="right" vertical="center" shrinkToFit="1"/>
    </xf>
    <xf numFmtId="0" fontId="31" fillId="6" borderId="52" xfId="12" applyFont="1" applyFill="1" applyBorder="1" applyProtection="1">
      <alignment vertical="center"/>
    </xf>
    <xf numFmtId="0" fontId="31" fillId="6" borderId="40" xfId="12" applyFont="1" applyFill="1" applyBorder="1" applyProtection="1">
      <alignment vertical="center"/>
    </xf>
    <xf numFmtId="0" fontId="31" fillId="6" borderId="62" xfId="12" applyFont="1" applyFill="1" applyBorder="1" applyAlignment="1" applyProtection="1">
      <alignment vertical="center" shrinkToFit="1"/>
    </xf>
    <xf numFmtId="0" fontId="31" fillId="6" borderId="0" xfId="12" applyFont="1" applyFill="1" applyBorder="1" applyAlignment="1" applyProtection="1">
      <alignment vertical="center" shrinkToFit="1"/>
    </xf>
    <xf numFmtId="0" fontId="31" fillId="6" borderId="38" xfId="12" applyFont="1" applyFill="1" applyBorder="1" applyAlignment="1" applyProtection="1">
      <alignment vertical="center" shrinkToFit="1"/>
    </xf>
    <xf numFmtId="0" fontId="31" fillId="6" borderId="0" xfId="12" applyFont="1" applyFill="1" applyProtection="1">
      <alignment vertical="center"/>
    </xf>
    <xf numFmtId="0" fontId="31" fillId="6" borderId="39" xfId="14" applyFont="1" applyFill="1" applyBorder="1" applyAlignment="1" applyProtection="1">
      <alignment horizontal="center" vertical="center"/>
    </xf>
    <xf numFmtId="0" fontId="31" fillId="6" borderId="31" xfId="14" applyFont="1" applyFill="1" applyBorder="1" applyAlignment="1" applyProtection="1">
      <alignment horizontal="center" vertical="center"/>
    </xf>
    <xf numFmtId="0" fontId="31" fillId="6" borderId="32" xfId="14" applyFont="1" applyFill="1" applyBorder="1" applyAlignment="1" applyProtection="1">
      <alignment horizontal="center" vertical="center"/>
    </xf>
    <xf numFmtId="0" fontId="31" fillId="6" borderId="37" xfId="12" applyFont="1" applyFill="1" applyBorder="1" applyProtection="1">
      <alignment vertical="center"/>
    </xf>
    <xf numFmtId="0" fontId="31" fillId="6" borderId="31" xfId="12" applyFont="1" applyFill="1" applyBorder="1" applyAlignment="1" applyProtection="1">
      <alignment horizontal="center" vertical="center" wrapText="1"/>
    </xf>
    <xf numFmtId="177" fontId="31" fillId="6" borderId="39" xfId="14" applyNumberFormat="1" applyFont="1" applyFill="1" applyBorder="1" applyAlignment="1" applyProtection="1">
      <alignment horizontal="right" vertical="center" shrinkToFit="1"/>
    </xf>
    <xf numFmtId="177" fontId="31" fillId="6" borderId="31" xfId="14" applyNumberFormat="1" applyFont="1" applyFill="1" applyBorder="1" applyAlignment="1" applyProtection="1">
      <alignment horizontal="right" vertical="center" shrinkToFit="1"/>
    </xf>
    <xf numFmtId="177" fontId="31" fillId="6" borderId="156" xfId="14" applyNumberFormat="1" applyFont="1" applyFill="1" applyBorder="1" applyAlignment="1" applyProtection="1">
      <alignment horizontal="right" vertical="center" shrinkToFit="1"/>
    </xf>
    <xf numFmtId="177" fontId="31" fillId="6" borderId="157" xfId="14" applyNumberFormat="1" applyFont="1" applyFill="1" applyBorder="1" applyAlignment="1" applyProtection="1">
      <alignment horizontal="right" vertical="center" shrinkToFit="1"/>
    </xf>
    <xf numFmtId="177" fontId="31" fillId="6" borderId="158" xfId="14" applyNumberFormat="1" applyFont="1" applyFill="1" applyBorder="1" applyAlignment="1" applyProtection="1">
      <alignment horizontal="right" vertical="center" shrinkToFit="1"/>
    </xf>
    <xf numFmtId="177" fontId="31" fillId="6" borderId="159" xfId="14" applyNumberFormat="1" applyFont="1" applyFill="1" applyBorder="1" applyAlignment="1" applyProtection="1">
      <alignment horizontal="right" vertical="center" shrinkToFit="1"/>
    </xf>
    <xf numFmtId="177" fontId="31" fillId="6" borderId="160" xfId="14" applyNumberFormat="1" applyFont="1" applyFill="1" applyBorder="1" applyAlignment="1" applyProtection="1">
      <alignment horizontal="right" vertical="center" shrinkToFit="1"/>
    </xf>
    <xf numFmtId="177" fontId="31" fillId="6" borderId="91" xfId="14" applyNumberFormat="1" applyFont="1" applyFill="1" applyBorder="1" applyAlignment="1" applyProtection="1">
      <alignment horizontal="right" vertical="center" shrinkToFit="1"/>
    </xf>
    <xf numFmtId="177" fontId="31" fillId="6" borderId="52" xfId="14" applyNumberFormat="1" applyFont="1" applyFill="1" applyBorder="1" applyAlignment="1" applyProtection="1">
      <alignment horizontal="right" vertical="center" shrinkToFit="1"/>
    </xf>
    <xf numFmtId="177" fontId="31" fillId="6" borderId="89" xfId="14" applyNumberFormat="1" applyFont="1" applyFill="1" applyBorder="1" applyAlignment="1" applyProtection="1">
      <alignment horizontal="right" vertical="center" shrinkToFit="1"/>
    </xf>
    <xf numFmtId="187" fontId="31" fillId="6" borderId="91" xfId="14" applyNumberFormat="1" applyFont="1" applyFill="1" applyBorder="1" applyAlignment="1" applyProtection="1">
      <alignment horizontal="right" vertical="center" shrinkToFit="1"/>
    </xf>
    <xf numFmtId="187" fontId="31" fillId="6" borderId="52" xfId="14" applyNumberFormat="1" applyFont="1" applyFill="1" applyBorder="1" applyAlignment="1" applyProtection="1">
      <alignment horizontal="right" vertical="center" shrinkToFit="1"/>
    </xf>
    <xf numFmtId="187" fontId="31" fillId="6" borderId="65"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center" vertical="top" wrapText="1"/>
    </xf>
    <xf numFmtId="0" fontId="31" fillId="6" borderId="12" xfId="12" applyFont="1" applyFill="1" applyBorder="1" applyAlignment="1" applyProtection="1">
      <alignment horizontal="center" vertical="top" wrapText="1"/>
    </xf>
    <xf numFmtId="0" fontId="31" fillId="6" borderId="46" xfId="12" applyFont="1" applyFill="1" applyBorder="1" applyAlignment="1" applyProtection="1">
      <alignment horizontal="center" vertical="top" wrapText="1"/>
    </xf>
    <xf numFmtId="0" fontId="31" fillId="6" borderId="7" xfId="12" applyFont="1" applyFill="1" applyBorder="1" applyAlignment="1" applyProtection="1">
      <alignment horizontal="center" vertical="top" wrapText="1"/>
    </xf>
    <xf numFmtId="0" fontId="31" fillId="6" borderId="0" xfId="12" applyFont="1" applyFill="1" applyBorder="1" applyAlignment="1" applyProtection="1">
      <alignment horizontal="center" vertical="top" wrapText="1"/>
    </xf>
    <xf numFmtId="0" fontId="31" fillId="6" borderId="38" xfId="12" applyFont="1" applyFill="1" applyBorder="1" applyAlignment="1" applyProtection="1">
      <alignment horizontal="center" vertical="top" wrapText="1"/>
    </xf>
    <xf numFmtId="0" fontId="31" fillId="6" borderId="24" xfId="12" applyFont="1" applyFill="1" applyBorder="1" applyAlignment="1" applyProtection="1">
      <alignment horizontal="center" vertical="top" wrapText="1"/>
    </xf>
    <xf numFmtId="0" fontId="31" fillId="6" borderId="52" xfId="12" applyFont="1" applyFill="1" applyBorder="1" applyAlignment="1" applyProtection="1">
      <alignment horizontal="center" vertical="top" wrapText="1"/>
    </xf>
    <xf numFmtId="177" fontId="31" fillId="6" borderId="161" xfId="14" applyNumberFormat="1" applyFont="1" applyFill="1" applyBorder="1" applyAlignment="1" applyProtection="1">
      <alignment horizontal="right" vertical="center" shrinkToFit="1"/>
    </xf>
    <xf numFmtId="177" fontId="31" fillId="6" borderId="90" xfId="14" applyNumberFormat="1" applyFont="1" applyFill="1" applyBorder="1" applyAlignment="1" applyProtection="1">
      <alignment horizontal="right" vertical="center" shrinkToFit="1"/>
    </xf>
    <xf numFmtId="187" fontId="31" fillId="6" borderId="158" xfId="14" applyNumberFormat="1" applyFont="1" applyFill="1" applyBorder="1" applyAlignment="1" applyProtection="1">
      <alignment horizontal="right" vertical="center" shrinkToFit="1"/>
    </xf>
    <xf numFmtId="187" fontId="31" fillId="6" borderId="159" xfId="14" applyNumberFormat="1" applyFont="1" applyFill="1" applyBorder="1" applyAlignment="1" applyProtection="1">
      <alignment horizontal="right" vertical="center" shrinkToFit="1"/>
    </xf>
    <xf numFmtId="187" fontId="31" fillId="6" borderId="162" xfId="14" applyNumberFormat="1" applyFont="1" applyFill="1" applyBorder="1" applyAlignment="1" applyProtection="1">
      <alignment horizontal="right" vertical="center" shrinkToFit="1"/>
    </xf>
    <xf numFmtId="0" fontId="31" fillId="6" borderId="37" xfId="12" applyFont="1" applyFill="1" applyBorder="1" applyAlignment="1" applyProtection="1">
      <alignment vertical="center"/>
    </xf>
    <xf numFmtId="0" fontId="31" fillId="6" borderId="52" xfId="12" applyFont="1" applyFill="1" applyBorder="1" applyAlignment="1" applyProtection="1">
      <alignment vertical="center"/>
    </xf>
    <xf numFmtId="0" fontId="31" fillId="6" borderId="40" xfId="12" applyFont="1" applyFill="1" applyBorder="1" applyAlignment="1" applyProtection="1">
      <alignment vertical="center"/>
    </xf>
    <xf numFmtId="177" fontId="31" fillId="6" borderId="37" xfId="14" applyNumberFormat="1" applyFont="1" applyFill="1" applyBorder="1" applyAlignment="1" applyProtection="1">
      <alignment horizontal="right" vertical="center" shrinkToFit="1"/>
    </xf>
    <xf numFmtId="0" fontId="33" fillId="6" borderId="42" xfId="12" applyFont="1" applyFill="1" applyBorder="1" applyAlignment="1" applyProtection="1">
      <alignment horizontal="center" vertical="center"/>
    </xf>
    <xf numFmtId="0" fontId="31" fillId="6" borderId="41" xfId="12" applyFont="1" applyFill="1" applyBorder="1" applyAlignment="1" applyProtection="1">
      <alignment horizontal="center" vertical="center" wrapText="1"/>
    </xf>
    <xf numFmtId="0" fontId="31" fillId="6" borderId="12" xfId="12" applyFont="1" applyFill="1" applyBorder="1" applyAlignment="1" applyProtection="1">
      <alignment horizontal="center" vertical="center" wrapText="1"/>
    </xf>
    <xf numFmtId="0" fontId="31" fillId="6" borderId="46" xfId="12" applyFont="1" applyFill="1" applyBorder="1" applyAlignment="1" applyProtection="1">
      <alignment horizontal="center" vertical="center" wrapText="1"/>
    </xf>
    <xf numFmtId="0" fontId="31" fillId="6" borderId="62" xfId="12" applyFont="1" applyFill="1" applyBorder="1" applyAlignment="1" applyProtection="1">
      <alignment horizontal="center" vertical="center" wrapText="1"/>
    </xf>
    <xf numFmtId="0" fontId="31" fillId="6" borderId="0" xfId="12" applyFont="1" applyFill="1" applyBorder="1" applyAlignment="1" applyProtection="1">
      <alignment horizontal="center" vertical="center" wrapText="1"/>
    </xf>
    <xf numFmtId="0" fontId="31" fillId="6" borderId="38" xfId="12" applyFont="1" applyFill="1" applyBorder="1" applyAlignment="1" applyProtection="1">
      <alignment horizontal="center" vertical="center" wrapText="1"/>
    </xf>
    <xf numFmtId="0" fontId="31" fillId="6" borderId="52" xfId="12" applyFont="1" applyFill="1" applyBorder="1" applyAlignment="1" applyProtection="1">
      <alignment horizontal="center" vertical="center" wrapText="1"/>
    </xf>
    <xf numFmtId="0" fontId="31" fillId="6" borderId="40" xfId="12" applyFont="1" applyFill="1" applyBorder="1" applyAlignment="1" applyProtection="1">
      <alignment horizontal="center" vertical="center" wrapText="1"/>
    </xf>
    <xf numFmtId="0" fontId="31" fillId="6" borderId="41" xfId="14" applyFont="1" applyFill="1" applyBorder="1" applyAlignment="1" applyProtection="1">
      <alignment horizontal="left" vertical="center" shrinkToFit="1"/>
    </xf>
    <xf numFmtId="0" fontId="31" fillId="6" borderId="12" xfId="14" applyFont="1" applyFill="1" applyBorder="1" applyAlignment="1" applyProtection="1">
      <alignment horizontal="left" vertical="center" shrinkToFit="1"/>
    </xf>
    <xf numFmtId="0" fontId="31" fillId="6" borderId="46" xfId="14" applyFont="1" applyFill="1" applyBorder="1" applyAlignment="1" applyProtection="1">
      <alignment horizontal="left" vertical="center" shrinkToFit="1"/>
    </xf>
    <xf numFmtId="187" fontId="31" fillId="6" borderId="163" xfId="14" applyNumberFormat="1" applyFont="1" applyFill="1" applyBorder="1" applyAlignment="1" applyProtection="1">
      <alignment horizontal="right" vertical="center" shrinkToFit="1"/>
    </xf>
    <xf numFmtId="187" fontId="31" fillId="6" borderId="45" xfId="14" applyNumberFormat="1" applyFont="1" applyFill="1" applyBorder="1" applyAlignment="1" applyProtection="1">
      <alignment horizontal="right" vertical="center" shrinkToFit="1"/>
    </xf>
    <xf numFmtId="0" fontId="31" fillId="6" borderId="62" xfId="14" applyFont="1" applyFill="1" applyBorder="1" applyAlignment="1" applyProtection="1">
      <alignment horizontal="left" vertical="center" shrinkToFit="1"/>
    </xf>
    <xf numFmtId="0" fontId="31" fillId="6" borderId="0" xfId="14" applyFont="1" applyFill="1" applyBorder="1" applyAlignment="1" applyProtection="1">
      <alignment horizontal="left" vertical="center" shrinkToFit="1"/>
    </xf>
    <xf numFmtId="0" fontId="31" fillId="6" borderId="38" xfId="14" applyFont="1" applyFill="1" applyBorder="1" applyAlignment="1" applyProtection="1">
      <alignment horizontal="left" vertical="center" shrinkToFit="1"/>
    </xf>
    <xf numFmtId="0" fontId="31" fillId="6" borderId="11" xfId="12" applyFont="1" applyFill="1" applyBorder="1" applyAlignment="1" applyProtection="1">
      <alignment horizontal="center" vertical="center" wrapText="1"/>
    </xf>
    <xf numFmtId="0" fontId="31" fillId="6" borderId="7" xfId="12" applyFont="1" applyFill="1" applyBorder="1" applyAlignment="1" applyProtection="1">
      <alignment horizontal="center" vertical="center" wrapText="1"/>
    </xf>
    <xf numFmtId="0" fontId="31" fillId="6" borderId="72" xfId="12" applyFont="1" applyFill="1" applyBorder="1" applyAlignment="1" applyProtection="1">
      <alignment horizontal="center" vertical="center" wrapText="1"/>
    </xf>
    <xf numFmtId="0" fontId="31" fillId="6" borderId="73" xfId="12" applyFont="1" applyFill="1" applyBorder="1" applyAlignment="1" applyProtection="1">
      <alignment horizontal="center" vertical="center" wrapText="1"/>
    </xf>
    <xf numFmtId="0" fontId="31" fillId="6" borderId="68" xfId="12" applyFont="1" applyFill="1" applyBorder="1" applyAlignment="1" applyProtection="1">
      <alignment horizontal="center" vertical="center" wrapText="1"/>
    </xf>
    <xf numFmtId="187" fontId="31" fillId="6" borderId="129" xfId="14" applyNumberFormat="1" applyFont="1" applyFill="1" applyBorder="1" applyAlignment="1" applyProtection="1">
      <alignment horizontal="right" vertical="center" shrinkToFit="1"/>
    </xf>
    <xf numFmtId="187" fontId="31" fillId="6" borderId="166" xfId="14" applyNumberFormat="1" applyFont="1" applyFill="1" applyBorder="1" applyAlignment="1" applyProtection="1">
      <alignment horizontal="right" vertical="center" shrinkToFit="1"/>
    </xf>
    <xf numFmtId="187" fontId="31" fillId="6" borderId="167" xfId="14" applyNumberFormat="1" applyFont="1" applyFill="1" applyBorder="1" applyAlignment="1" applyProtection="1">
      <alignment horizontal="right" vertical="center" shrinkToFit="1"/>
    </xf>
    <xf numFmtId="187" fontId="31" fillId="6" borderId="168" xfId="14" applyNumberFormat="1" applyFont="1" applyFill="1" applyBorder="1" applyAlignment="1" applyProtection="1">
      <alignment horizontal="right" vertical="center" shrinkToFit="1"/>
    </xf>
    <xf numFmtId="0" fontId="31" fillId="6" borderId="81" xfId="12" applyFont="1" applyFill="1" applyBorder="1" applyAlignment="1" applyProtection="1">
      <alignment horizontal="center" vertical="center"/>
    </xf>
    <xf numFmtId="0" fontId="31" fillId="6" borderId="25" xfId="12" applyFont="1" applyFill="1" applyBorder="1" applyAlignment="1" applyProtection="1">
      <alignment horizontal="center" vertical="center"/>
    </xf>
    <xf numFmtId="0" fontId="31" fillId="6" borderId="77" xfId="12" applyFont="1" applyFill="1" applyBorder="1" applyAlignment="1" applyProtection="1">
      <alignment horizontal="center" vertical="center"/>
    </xf>
    <xf numFmtId="0" fontId="31" fillId="6" borderId="76" xfId="12" applyFont="1" applyFill="1" applyBorder="1" applyAlignment="1" applyProtection="1">
      <alignment horizontal="center" vertical="center"/>
    </xf>
    <xf numFmtId="0" fontId="31" fillId="6" borderId="70" xfId="12" applyFont="1" applyFill="1" applyBorder="1" applyProtection="1">
      <alignment vertical="center"/>
    </xf>
    <xf numFmtId="0" fontId="31" fillId="6" borderId="73" xfId="12" applyFont="1" applyFill="1" applyBorder="1" applyProtection="1">
      <alignment vertical="center"/>
    </xf>
    <xf numFmtId="0" fontId="31" fillId="6" borderId="68" xfId="12" applyFont="1" applyFill="1" applyBorder="1" applyProtection="1">
      <alignment vertical="center"/>
    </xf>
    <xf numFmtId="177" fontId="31" fillId="6" borderId="172" xfId="14" applyNumberFormat="1" applyFont="1" applyFill="1" applyBorder="1" applyAlignment="1" applyProtection="1">
      <alignment horizontal="right" vertical="center" shrinkToFit="1"/>
    </xf>
    <xf numFmtId="177" fontId="31" fillId="6" borderId="173" xfId="14" applyNumberFormat="1" applyFont="1" applyFill="1" applyBorder="1" applyAlignment="1" applyProtection="1">
      <alignment horizontal="right" vertical="center" shrinkToFit="1"/>
    </xf>
    <xf numFmtId="187" fontId="31" fillId="6" borderId="173" xfId="14" applyNumberFormat="1" applyFont="1" applyFill="1" applyBorder="1" applyAlignment="1" applyProtection="1">
      <alignment horizontal="right" vertical="center" shrinkToFit="1"/>
    </xf>
    <xf numFmtId="187" fontId="31" fillId="6" borderId="174"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left" vertical="center"/>
    </xf>
    <xf numFmtId="0" fontId="31" fillId="6" borderId="12" xfId="12" applyFont="1" applyFill="1" applyBorder="1" applyAlignment="1" applyProtection="1">
      <alignment horizontal="left" vertical="center"/>
    </xf>
    <xf numFmtId="0" fontId="31" fillId="6" borderId="12" xfId="12" applyFont="1" applyFill="1" applyBorder="1" applyAlignment="1" applyProtection="1">
      <alignment horizontal="right" vertical="center"/>
    </xf>
    <xf numFmtId="0" fontId="31" fillId="6" borderId="46" xfId="12" applyFont="1" applyFill="1" applyBorder="1" applyAlignment="1" applyProtection="1">
      <alignment horizontal="right" vertical="center"/>
    </xf>
    <xf numFmtId="177" fontId="31" fillId="6" borderId="41" xfId="13" applyNumberFormat="1" applyFont="1" applyFill="1" applyBorder="1" applyAlignment="1" applyProtection="1">
      <alignment horizontal="right" vertical="center" shrinkToFit="1"/>
    </xf>
    <xf numFmtId="177" fontId="31" fillId="6" borderId="12" xfId="13" applyNumberFormat="1" applyFont="1" applyFill="1" applyBorder="1" applyAlignment="1" applyProtection="1">
      <alignment horizontal="right" vertical="center" shrinkToFit="1"/>
    </xf>
    <xf numFmtId="177" fontId="31" fillId="6" borderId="82" xfId="13" applyNumberFormat="1" applyFont="1" applyFill="1" applyBorder="1" applyAlignment="1" applyProtection="1">
      <alignment horizontal="right" vertical="center" shrinkToFit="1"/>
    </xf>
    <xf numFmtId="177" fontId="31" fillId="6" borderId="84" xfId="13" applyNumberFormat="1" applyFont="1" applyFill="1" applyBorder="1" applyAlignment="1" applyProtection="1">
      <alignment horizontal="right" vertical="center" shrinkToFit="1"/>
    </xf>
    <xf numFmtId="187" fontId="31" fillId="6" borderId="169" xfId="14" applyNumberFormat="1" applyFont="1" applyFill="1" applyBorder="1" applyAlignment="1" applyProtection="1">
      <alignment horizontal="right" vertical="center" shrinkToFit="1"/>
    </xf>
    <xf numFmtId="187" fontId="31" fillId="6" borderId="170" xfId="14" applyNumberFormat="1" applyFont="1" applyFill="1" applyBorder="1" applyAlignment="1" applyProtection="1">
      <alignment horizontal="right" vertical="center" shrinkToFit="1"/>
    </xf>
    <xf numFmtId="187" fontId="31" fillId="6" borderId="171" xfId="14" applyNumberFormat="1" applyFont="1" applyFill="1" applyBorder="1" applyAlignment="1" applyProtection="1">
      <alignment horizontal="right" vertical="center" shrinkToFit="1"/>
    </xf>
    <xf numFmtId="176" fontId="31" fillId="6" borderId="41" xfId="14" applyNumberFormat="1" applyFont="1" applyFill="1" applyBorder="1" applyAlignment="1" applyProtection="1">
      <alignment horizontal="right" vertical="center" shrinkToFit="1"/>
    </xf>
    <xf numFmtId="176" fontId="31" fillId="6" borderId="12" xfId="14" applyNumberFormat="1" applyFont="1" applyFill="1" applyBorder="1" applyAlignment="1" applyProtection="1">
      <alignment horizontal="right" vertical="center" shrinkToFit="1"/>
    </xf>
    <xf numFmtId="176" fontId="31" fillId="6" borderId="46" xfId="14" applyNumberFormat="1" applyFont="1" applyFill="1" applyBorder="1" applyAlignment="1" applyProtection="1">
      <alignment horizontal="right" vertical="center" shrinkToFit="1"/>
    </xf>
    <xf numFmtId="0" fontId="31" fillId="6" borderId="26" xfId="12" applyFont="1" applyFill="1" applyBorder="1" applyAlignment="1" applyProtection="1">
      <alignment horizontal="center" vertical="center"/>
    </xf>
    <xf numFmtId="0" fontId="31" fillId="6" borderId="11" xfId="12" applyFont="1" applyFill="1" applyBorder="1" applyAlignment="1" applyProtection="1">
      <alignment horizontal="center" vertical="center" textRotation="255" wrapText="1"/>
    </xf>
    <xf numFmtId="0" fontId="31" fillId="6" borderId="7" xfId="12" applyFont="1" applyFill="1" applyBorder="1" applyAlignment="1" applyProtection="1">
      <alignment horizontal="center" vertical="center" textRotation="255" wrapText="1"/>
    </xf>
    <xf numFmtId="0" fontId="31" fillId="6" borderId="24" xfId="12" applyFont="1" applyFill="1" applyBorder="1" applyAlignment="1" applyProtection="1">
      <alignment horizontal="center" vertical="center" textRotation="255" wrapText="1"/>
    </xf>
    <xf numFmtId="0" fontId="31" fillId="6" borderId="17" xfId="12" applyFont="1" applyFill="1" applyBorder="1" applyAlignment="1" applyProtection="1">
      <alignment horizontal="left" vertical="center" wrapText="1"/>
    </xf>
    <xf numFmtId="0" fontId="31" fillId="6" borderId="18" xfId="12" applyFont="1" applyFill="1" applyBorder="1" applyAlignment="1" applyProtection="1">
      <alignment horizontal="left" vertical="center"/>
    </xf>
    <xf numFmtId="0" fontId="31" fillId="6" borderId="43" xfId="12" applyFont="1" applyFill="1" applyBorder="1" applyAlignment="1" applyProtection="1">
      <alignment horizontal="left" vertical="center"/>
    </xf>
    <xf numFmtId="187" fontId="31" fillId="6" borderId="128" xfId="14" applyNumberFormat="1" applyFont="1" applyFill="1" applyBorder="1" applyAlignment="1" applyProtection="1">
      <alignment horizontal="right" vertical="center" shrinkToFit="1"/>
    </xf>
    <xf numFmtId="177" fontId="31" fillId="6" borderId="164" xfId="14" applyNumberFormat="1" applyFont="1" applyFill="1" applyBorder="1" applyAlignment="1" applyProtection="1">
      <alignment horizontal="right" vertical="center" shrinkToFit="1"/>
    </xf>
    <xf numFmtId="177" fontId="31" fillId="6" borderId="165" xfId="14" applyNumberFormat="1" applyFont="1" applyFill="1" applyBorder="1" applyAlignment="1" applyProtection="1">
      <alignment horizontal="right" vertical="center" shrinkToFit="1"/>
    </xf>
    <xf numFmtId="0" fontId="31" fillId="6" borderId="7" xfId="12" applyFont="1" applyFill="1" applyBorder="1" applyProtection="1">
      <alignment vertical="center"/>
    </xf>
    <xf numFmtId="176" fontId="31" fillId="6" borderId="62" xfId="14" applyNumberFormat="1" applyFont="1" applyFill="1" applyBorder="1" applyAlignment="1" applyProtection="1">
      <alignment horizontal="right" vertical="center" shrinkToFit="1"/>
    </xf>
    <xf numFmtId="176" fontId="31" fillId="6" borderId="0" xfId="14" applyNumberFormat="1" applyFont="1" applyFill="1" applyBorder="1" applyAlignment="1" applyProtection="1">
      <alignment horizontal="right" vertical="center" shrinkToFit="1"/>
    </xf>
    <xf numFmtId="176" fontId="31" fillId="6" borderId="38" xfId="14" applyNumberFormat="1" applyFont="1" applyFill="1" applyBorder="1" applyAlignment="1" applyProtection="1">
      <alignment horizontal="right" vertical="center" shrinkToFit="1"/>
    </xf>
    <xf numFmtId="176" fontId="31" fillId="6" borderId="0" xfId="14" applyNumberFormat="1" applyFont="1" applyFill="1" applyAlignment="1" applyProtection="1">
      <alignment horizontal="right" vertical="center" shrinkToFit="1"/>
    </xf>
    <xf numFmtId="176" fontId="31" fillId="6" borderId="64" xfId="14" applyNumberFormat="1" applyFont="1" applyFill="1" applyBorder="1" applyAlignment="1" applyProtection="1">
      <alignment horizontal="right" vertical="center" shrinkToFit="1"/>
    </xf>
    <xf numFmtId="0" fontId="31" fillId="6" borderId="0" xfId="12" applyFont="1" applyFill="1" applyBorder="1" applyAlignment="1" applyProtection="1">
      <alignment horizontal="right" vertical="center" wrapText="1"/>
    </xf>
    <xf numFmtId="0" fontId="31" fillId="6" borderId="0" xfId="12" applyFont="1" applyFill="1" applyBorder="1" applyAlignment="1" applyProtection="1">
      <alignment horizontal="right" vertical="center"/>
    </xf>
    <xf numFmtId="0" fontId="31" fillId="6" borderId="38" xfId="12" applyFont="1" applyFill="1" applyBorder="1" applyAlignment="1" applyProtection="1">
      <alignment horizontal="right" vertical="center"/>
    </xf>
    <xf numFmtId="187" fontId="31" fillId="6" borderId="175" xfId="14" applyNumberFormat="1" applyFont="1" applyFill="1" applyBorder="1" applyAlignment="1" applyProtection="1">
      <alignment horizontal="right" vertical="center" shrinkToFit="1"/>
    </xf>
    <xf numFmtId="187" fontId="31" fillId="6" borderId="176" xfId="14" applyNumberFormat="1" applyFont="1" applyFill="1" applyBorder="1" applyAlignment="1" applyProtection="1">
      <alignment horizontal="right" vertical="center" shrinkToFit="1"/>
    </xf>
    <xf numFmtId="187" fontId="31" fillId="6" borderId="177" xfId="14" applyNumberFormat="1" applyFont="1" applyFill="1" applyBorder="1" applyAlignment="1" applyProtection="1">
      <alignment horizontal="right" vertical="center" shrinkToFit="1"/>
    </xf>
    <xf numFmtId="176" fontId="31" fillId="6" borderId="13" xfId="14" applyNumberFormat="1" applyFont="1" applyFill="1" applyBorder="1" applyAlignment="1" applyProtection="1">
      <alignment horizontal="right" vertical="center" shrinkToFit="1"/>
    </xf>
    <xf numFmtId="0" fontId="31" fillId="6" borderId="73" xfId="12" applyFont="1" applyFill="1" applyBorder="1" applyAlignment="1" applyProtection="1">
      <alignment horizontal="center" vertical="center"/>
    </xf>
    <xf numFmtId="0" fontId="31" fillId="6" borderId="68" xfId="12" applyFont="1" applyFill="1" applyBorder="1" applyAlignment="1" applyProtection="1">
      <alignment horizontal="center" vertical="center"/>
    </xf>
    <xf numFmtId="187" fontId="31" fillId="6" borderId="130" xfId="14" applyNumberFormat="1" applyFont="1" applyFill="1" applyBorder="1" applyAlignment="1" applyProtection="1">
      <alignment horizontal="right" vertical="center" shrinkToFit="1"/>
    </xf>
    <xf numFmtId="187" fontId="31" fillId="6" borderId="18" xfId="14" applyNumberFormat="1" applyFont="1" applyFill="1" applyBorder="1" applyAlignment="1" applyProtection="1">
      <alignment horizontal="right" vertical="center" shrinkToFit="1"/>
    </xf>
    <xf numFmtId="187" fontId="31" fillId="6" borderId="184" xfId="14" applyNumberFormat="1" applyFont="1" applyFill="1" applyBorder="1" applyAlignment="1" applyProtection="1">
      <alignment horizontal="right" vertical="center" shrinkToFit="1"/>
    </xf>
    <xf numFmtId="187" fontId="31" fillId="6" borderId="185" xfId="14" applyNumberFormat="1" applyFont="1" applyFill="1" applyBorder="1" applyAlignment="1" applyProtection="1">
      <alignment horizontal="right" vertical="center" shrinkToFit="1"/>
    </xf>
    <xf numFmtId="0" fontId="31" fillId="6" borderId="72" xfId="12" applyFont="1" applyFill="1" applyBorder="1" applyProtection="1">
      <alignment vertical="center"/>
    </xf>
    <xf numFmtId="188" fontId="31" fillId="6" borderId="70" xfId="14" applyNumberFormat="1" applyFont="1" applyFill="1" applyBorder="1" applyAlignment="1" applyProtection="1">
      <alignment horizontal="right" vertical="center" shrinkToFit="1"/>
    </xf>
    <xf numFmtId="188" fontId="31" fillId="6" borderId="73" xfId="14" applyNumberFormat="1" applyFont="1" applyFill="1" applyBorder="1" applyAlignment="1" applyProtection="1">
      <alignment horizontal="right" vertical="center" shrinkToFit="1"/>
    </xf>
    <xf numFmtId="188" fontId="31" fillId="6" borderId="68" xfId="14" applyNumberFormat="1" applyFont="1" applyFill="1" applyBorder="1" applyAlignment="1" applyProtection="1">
      <alignment horizontal="right" vertical="center" shrinkToFit="1"/>
    </xf>
    <xf numFmtId="188" fontId="31" fillId="6" borderId="181" xfId="14" applyNumberFormat="1" applyFont="1" applyFill="1" applyBorder="1" applyAlignment="1" applyProtection="1">
      <alignment horizontal="right" vertical="center" shrinkToFit="1"/>
    </xf>
    <xf numFmtId="188" fontId="31" fillId="6" borderId="182" xfId="14" applyNumberFormat="1" applyFont="1" applyFill="1" applyBorder="1" applyAlignment="1" applyProtection="1">
      <alignment horizontal="right" vertical="center" shrinkToFit="1"/>
    </xf>
    <xf numFmtId="188" fontId="31" fillId="6" borderId="183"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left" vertical="center" wrapText="1"/>
    </xf>
    <xf numFmtId="0" fontId="31" fillId="6" borderId="12" xfId="12" applyFont="1" applyFill="1" applyBorder="1" applyAlignment="1" applyProtection="1">
      <alignment horizontal="left" vertical="center" wrapText="1"/>
    </xf>
    <xf numFmtId="0" fontId="31" fillId="6" borderId="72" xfId="12" applyFont="1" applyFill="1" applyBorder="1" applyAlignment="1" applyProtection="1">
      <alignment horizontal="left" vertical="center" wrapText="1"/>
    </xf>
    <xf numFmtId="0" fontId="31" fillId="6" borderId="73" xfId="12" applyFont="1" applyFill="1" applyBorder="1" applyAlignment="1" applyProtection="1">
      <alignment horizontal="left" vertical="center" wrapText="1"/>
    </xf>
    <xf numFmtId="0" fontId="31" fillId="6" borderId="12" xfId="12" applyFont="1" applyFill="1" applyBorder="1" applyAlignment="1" applyProtection="1">
      <alignment horizontal="center" vertical="center"/>
    </xf>
    <xf numFmtId="0" fontId="31" fillId="6" borderId="46" xfId="12" applyFont="1" applyFill="1" applyBorder="1" applyAlignment="1" applyProtection="1">
      <alignment horizontal="center" vertical="center"/>
    </xf>
    <xf numFmtId="187" fontId="31" fillId="6" borderId="39" xfId="14" applyNumberFormat="1" applyFont="1" applyFill="1" applyBorder="1" applyAlignment="1" applyProtection="1">
      <alignment horizontal="right" vertical="center" shrinkToFit="1"/>
    </xf>
    <xf numFmtId="187" fontId="31" fillId="6" borderId="31" xfId="14" applyNumberFormat="1" applyFont="1" applyFill="1" applyBorder="1" applyAlignment="1" applyProtection="1">
      <alignment horizontal="right" vertical="center" shrinkToFit="1"/>
    </xf>
    <xf numFmtId="187" fontId="31" fillId="6" borderId="156" xfId="14" applyNumberFormat="1" applyFont="1" applyFill="1" applyBorder="1" applyAlignment="1" applyProtection="1">
      <alignment horizontal="right" vertical="center" shrinkToFit="1"/>
    </xf>
    <xf numFmtId="187" fontId="31" fillId="6" borderId="157" xfId="14" applyNumberFormat="1" applyFont="1" applyFill="1" applyBorder="1" applyAlignment="1" applyProtection="1">
      <alignment horizontal="right" vertical="center" shrinkToFit="1"/>
    </xf>
    <xf numFmtId="187" fontId="31" fillId="6" borderId="160" xfId="14" applyNumberFormat="1" applyFont="1" applyFill="1" applyBorder="1" applyAlignment="1" applyProtection="1">
      <alignment horizontal="right" vertical="center" shrinkToFit="1"/>
    </xf>
    <xf numFmtId="188" fontId="31" fillId="6" borderId="62" xfId="14" applyNumberFormat="1" applyFont="1" applyFill="1" applyBorder="1" applyAlignment="1" applyProtection="1">
      <alignment horizontal="right" vertical="center" shrinkToFit="1"/>
    </xf>
    <xf numFmtId="188" fontId="31" fillId="6" borderId="0" xfId="14" applyNumberFormat="1" applyFont="1" applyFill="1" applyBorder="1" applyAlignment="1" applyProtection="1">
      <alignment horizontal="right" vertical="center" shrinkToFit="1"/>
    </xf>
    <xf numFmtId="188" fontId="31" fillId="6" borderId="38" xfId="14" applyNumberFormat="1" applyFont="1" applyFill="1" applyBorder="1" applyAlignment="1" applyProtection="1">
      <alignment horizontal="right" vertical="center" shrinkToFit="1"/>
    </xf>
    <xf numFmtId="188" fontId="31" fillId="6" borderId="0" xfId="14" applyNumberFormat="1" applyFont="1" applyFill="1" applyAlignment="1" applyProtection="1">
      <alignment horizontal="right" vertical="center" shrinkToFit="1"/>
    </xf>
    <xf numFmtId="188" fontId="31" fillId="6" borderId="64"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31" fillId="6" borderId="52" xfId="12" applyFont="1" applyFill="1" applyBorder="1" applyAlignment="1" applyProtection="1">
      <alignment horizontal="left" vertical="center"/>
    </xf>
    <xf numFmtId="0" fontId="31" fillId="6" borderId="52" xfId="12" applyFont="1" applyFill="1" applyBorder="1" applyAlignment="1" applyProtection="1">
      <alignment horizontal="right" vertical="center" wrapText="1"/>
    </xf>
    <xf numFmtId="0" fontId="31" fillId="6" borderId="52" xfId="12" applyFont="1" applyFill="1" applyBorder="1" applyAlignment="1" applyProtection="1">
      <alignment horizontal="right" vertical="center"/>
    </xf>
    <xf numFmtId="0" fontId="31" fillId="6" borderId="40" xfId="12" applyFont="1" applyFill="1" applyBorder="1" applyAlignment="1" applyProtection="1">
      <alignment horizontal="right" vertical="center"/>
    </xf>
    <xf numFmtId="187" fontId="31" fillId="6" borderId="178" xfId="14" applyNumberFormat="1" applyFont="1" applyFill="1" applyBorder="1" applyAlignment="1" applyProtection="1">
      <alignment horizontal="right" vertical="center" shrinkToFit="1"/>
    </xf>
    <xf numFmtId="187" fontId="31" fillId="6" borderId="179" xfId="14" applyNumberFormat="1" applyFont="1" applyFill="1" applyBorder="1" applyAlignment="1" applyProtection="1">
      <alignment horizontal="right" vertical="center" shrinkToFit="1"/>
    </xf>
    <xf numFmtId="187" fontId="31" fillId="6" borderId="180" xfId="14" applyNumberFormat="1" applyFont="1" applyFill="1" applyBorder="1" applyAlignment="1" applyProtection="1">
      <alignment horizontal="right" vertical="center" shrinkToFi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3" fillId="6" borderId="34" xfId="16" applyFont="1" applyFill="1" applyBorder="1" applyAlignment="1">
      <alignment horizontal="center" vertical="center" wrapText="1"/>
    </xf>
    <xf numFmtId="0" fontId="3" fillId="6" borderId="34" xfId="16" applyFont="1" applyFill="1" applyBorder="1" applyAlignment="1">
      <alignment horizontal="center" vertical="center"/>
    </xf>
    <xf numFmtId="179" fontId="5" fillId="6" borderId="39" xfId="17" applyNumberFormat="1" applyFont="1" applyFill="1" applyBorder="1" applyAlignment="1">
      <alignment horizontal="left" vertical="center" wrapText="1"/>
    </xf>
    <xf numFmtId="179" fontId="5" fillId="6" borderId="31" xfId="17" applyNumberFormat="1" applyFont="1" applyFill="1" applyBorder="1" applyAlignment="1">
      <alignment horizontal="left" vertical="center" wrapText="1"/>
    </xf>
    <xf numFmtId="179" fontId="5" fillId="6" borderId="42" xfId="17" applyNumberFormat="1" applyFont="1" applyFill="1" applyBorder="1" applyAlignment="1">
      <alignment horizontal="left" vertical="center" wrapText="1"/>
    </xf>
    <xf numFmtId="0" fontId="5" fillId="6" borderId="39" xfId="17" applyFont="1" applyFill="1" applyBorder="1" applyAlignment="1">
      <alignment horizontal="left" vertical="center"/>
    </xf>
    <xf numFmtId="0" fontId="5" fillId="6" borderId="31" xfId="17" applyFont="1" applyFill="1" applyBorder="1" applyAlignment="1">
      <alignment horizontal="left" vertical="center"/>
    </xf>
    <xf numFmtId="0" fontId="5" fillId="6" borderId="42" xfId="17" applyFont="1" applyFill="1" applyBorder="1" applyAlignment="1">
      <alignment horizontal="left" vertical="center"/>
    </xf>
    <xf numFmtId="178" fontId="15" fillId="0" borderId="15" xfId="18" applyNumberFormat="1" applyFont="1" applyBorder="1" applyAlignment="1">
      <alignment horizontal="center" vertical="center" wrapText="1"/>
    </xf>
    <xf numFmtId="178" fontId="15" fillId="0" borderId="45"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5" fillId="6" borderId="39" xfId="16" applyNumberFormat="1" applyFont="1" applyFill="1" applyBorder="1" applyAlignment="1">
      <alignment vertical="center" wrapText="1"/>
    </xf>
    <xf numFmtId="178" fontId="5" fillId="6" borderId="31" xfId="16" applyNumberFormat="1" applyFont="1" applyFill="1" applyBorder="1" applyAlignment="1">
      <alignment vertical="center" wrapText="1"/>
    </xf>
    <xf numFmtId="178" fontId="5" fillId="6" borderId="42" xfId="16" applyNumberFormat="1" applyFont="1" applyFill="1" applyBorder="1" applyAlignment="1">
      <alignment vertical="center" wrapText="1"/>
    </xf>
    <xf numFmtId="178" fontId="5" fillId="0" borderId="39" xfId="16" applyNumberFormat="1" applyFont="1" applyFill="1" applyBorder="1" applyAlignment="1">
      <alignment vertical="center" wrapText="1"/>
    </xf>
    <xf numFmtId="178" fontId="5" fillId="0" borderId="31" xfId="16" applyNumberFormat="1" applyFont="1" applyFill="1" applyBorder="1" applyAlignment="1">
      <alignment vertical="center" wrapText="1"/>
    </xf>
    <xf numFmtId="178" fontId="5" fillId="0" borderId="42" xfId="16" applyNumberFormat="1" applyFont="1" applyFill="1" applyBorder="1" applyAlignment="1">
      <alignment vertical="center" wrapText="1"/>
    </xf>
    <xf numFmtId="0" fontId="5" fillId="6" borderId="39" xfId="16" applyFont="1" applyFill="1" applyBorder="1" applyAlignment="1">
      <alignment vertical="center"/>
    </xf>
    <xf numFmtId="0" fontId="5" fillId="6" borderId="31" xfId="16" applyFont="1" applyFill="1" applyBorder="1" applyAlignment="1">
      <alignment vertical="center"/>
    </xf>
    <xf numFmtId="0" fontId="5" fillId="6" borderId="42" xfId="16" applyFont="1" applyFill="1" applyBorder="1" applyAlignment="1">
      <alignmen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18" xfId="1" applyFont="1" applyFill="1" applyBorder="1" applyAlignment="1" applyProtection="1">
      <alignment horizontal="left" vertical="center"/>
    </xf>
    <xf numFmtId="0" fontId="8" fillId="0" borderId="19" xfId="1" applyFont="1" applyFill="1" applyBorder="1" applyAlignment="1" applyProtection="1">
      <alignment horizontal="left" vertical="center"/>
    </xf>
    <xf numFmtId="0" fontId="9" fillId="0" borderId="31" xfId="2" applyFont="1" applyFill="1" applyBorder="1" applyAlignment="1">
      <alignment horizontal="left" vertical="center" wrapText="1"/>
    </xf>
    <xf numFmtId="0" fontId="9" fillId="0" borderId="31" xfId="2" applyFont="1" applyBorder="1" applyAlignment="1">
      <alignment horizontal="left" vertical="center" wrapText="1"/>
    </xf>
    <xf numFmtId="0" fontId="9" fillId="0" borderId="32" xfId="2" applyFont="1" applyBorder="1" applyAlignment="1">
      <alignment horizontal="left" vertical="center" wrapText="1"/>
    </xf>
    <xf numFmtId="0" fontId="9" fillId="0" borderId="18" xfId="2" applyFont="1" applyFill="1" applyBorder="1" applyAlignment="1">
      <alignment horizontal="left" vertical="center" wrapText="1"/>
    </xf>
    <xf numFmtId="0" fontId="9" fillId="0" borderId="18" xfId="2" applyFont="1" applyBorder="1" applyAlignment="1">
      <alignment horizontal="left" vertical="center" wrapText="1"/>
    </xf>
    <xf numFmtId="0" fontId="9" fillId="0" borderId="19" xfId="2" applyFont="1" applyBorder="1" applyAlignment="1">
      <alignment horizontal="left" vertical="center" wrapText="1"/>
    </xf>
    <xf numFmtId="0" fontId="9" fillId="0" borderId="25" xfId="2" applyFont="1" applyFill="1" applyBorder="1" applyAlignment="1">
      <alignment horizontal="left" vertical="center" wrapText="1"/>
    </xf>
    <xf numFmtId="0" fontId="9" fillId="0" borderId="26" xfId="2" applyFont="1" applyFill="1" applyBorder="1" applyAlignment="1">
      <alignment horizontal="left" vertical="center" wrapText="1"/>
    </xf>
    <xf numFmtId="0" fontId="9" fillId="0" borderId="30" xfId="3" applyFont="1" applyFill="1" applyBorder="1" applyAlignment="1">
      <alignment vertical="center" wrapText="1"/>
    </xf>
    <xf numFmtId="0" fontId="9" fillId="0" borderId="42" xfId="3" applyFont="1" applyFill="1" applyBorder="1" applyAlignment="1">
      <alignment vertical="center" wrapText="1"/>
    </xf>
    <xf numFmtId="0" fontId="9" fillId="0" borderId="31" xfId="3" applyFont="1" applyFill="1" applyBorder="1" applyAlignment="1">
      <alignment vertical="center"/>
    </xf>
    <xf numFmtId="0" fontId="9" fillId="0" borderId="32" xfId="3" applyFont="1" applyFill="1" applyBorder="1" applyAlignment="1">
      <alignment vertical="center"/>
    </xf>
    <xf numFmtId="0" fontId="9" fillId="0" borderId="17" xfId="3" applyFont="1" applyFill="1" applyBorder="1" applyAlignment="1">
      <alignment vertical="center"/>
    </xf>
    <xf numFmtId="0" fontId="9" fillId="0" borderId="43" xfId="3" applyFont="1" applyFill="1" applyBorder="1" applyAlignment="1">
      <alignment vertical="center"/>
    </xf>
    <xf numFmtId="0" fontId="9" fillId="0" borderId="18" xfId="3" applyFont="1" applyFill="1" applyBorder="1" applyAlignment="1">
      <alignment vertical="center"/>
    </xf>
    <xf numFmtId="0" fontId="9" fillId="0" borderId="19" xfId="3" applyFont="1" applyFill="1" applyBorder="1" applyAlignment="1">
      <alignment vertical="center"/>
    </xf>
    <xf numFmtId="0" fontId="9" fillId="0" borderId="36" xfId="3" applyFont="1" applyFill="1" applyBorder="1" applyAlignment="1">
      <alignment vertical="center" wrapText="1"/>
    </xf>
    <xf numFmtId="0" fontId="9" fillId="0" borderId="23" xfId="3" applyFont="1" applyFill="1" applyBorder="1" applyAlignment="1">
      <alignment vertical="center" wrapText="1"/>
    </xf>
    <xf numFmtId="0" fontId="9" fillId="0" borderId="7" xfId="3" applyFont="1" applyFill="1" applyBorder="1" applyAlignment="1">
      <alignment vertical="center" wrapText="1"/>
    </xf>
    <xf numFmtId="0" fontId="9" fillId="0" borderId="38" xfId="3" applyFont="1" applyFill="1" applyBorder="1" applyAlignment="1">
      <alignment vertical="center" wrapText="1"/>
    </xf>
    <xf numFmtId="0" fontId="9" fillId="0" borderId="24" xfId="3" applyFont="1" applyFill="1" applyBorder="1" applyAlignment="1">
      <alignment vertical="center" wrapText="1"/>
    </xf>
    <xf numFmtId="0" fontId="9" fillId="0" borderId="40" xfId="3" applyFont="1" applyFill="1" applyBorder="1" applyAlignment="1">
      <alignment vertical="center" wrapText="1"/>
    </xf>
    <xf numFmtId="0" fontId="9" fillId="0" borderId="25" xfId="3" applyFont="1" applyFill="1" applyBorder="1" applyAlignment="1">
      <alignment vertical="center"/>
    </xf>
    <xf numFmtId="0" fontId="9" fillId="0" borderId="26" xfId="3" applyFont="1" applyFill="1" applyBorder="1" applyAlignment="1">
      <alignment vertical="center"/>
    </xf>
    <xf numFmtId="0" fontId="9" fillId="0" borderId="36" xfId="4" applyFont="1" applyFill="1" applyBorder="1" applyAlignment="1">
      <alignment vertical="center" wrapText="1"/>
    </xf>
    <xf numFmtId="0" fontId="9" fillId="0" borderId="23" xfId="4" applyFont="1" applyFill="1" applyBorder="1" applyAlignment="1">
      <alignment vertical="center" wrapText="1"/>
    </xf>
    <xf numFmtId="0" fontId="9" fillId="0" borderId="7" xfId="4" applyFont="1" applyFill="1" applyBorder="1" applyAlignment="1">
      <alignment vertical="center" wrapText="1"/>
    </xf>
    <xf numFmtId="0" fontId="9" fillId="0" borderId="38" xfId="4" applyFont="1" applyFill="1" applyBorder="1" applyAlignment="1">
      <alignment vertical="center" wrapText="1"/>
    </xf>
    <xf numFmtId="0" fontId="9" fillId="0" borderId="24" xfId="4" applyFont="1" applyFill="1" applyBorder="1" applyAlignment="1">
      <alignment vertical="center" wrapText="1"/>
    </xf>
    <xf numFmtId="0" fontId="9" fillId="0" borderId="40" xfId="4" applyFont="1" applyFill="1" applyBorder="1" applyAlignment="1">
      <alignment vertical="center" wrapText="1"/>
    </xf>
    <xf numFmtId="0" fontId="9" fillId="0" borderId="25" xfId="4" applyFont="1" applyFill="1" applyBorder="1" applyAlignment="1">
      <alignment horizontal="left" vertical="center"/>
    </xf>
    <xf numFmtId="0" fontId="9" fillId="0" borderId="26" xfId="4" applyFont="1" applyFill="1" applyBorder="1" applyAlignment="1">
      <alignment horizontal="left" vertical="center"/>
    </xf>
    <xf numFmtId="0" fontId="9" fillId="0" borderId="31" xfId="4" applyFont="1" applyFill="1" applyBorder="1" applyAlignment="1">
      <alignment horizontal="left" vertical="center"/>
    </xf>
    <xf numFmtId="0" fontId="9" fillId="0" borderId="32" xfId="4" applyFont="1" applyFill="1" applyBorder="1" applyAlignment="1">
      <alignment horizontal="left" vertical="center"/>
    </xf>
    <xf numFmtId="0" fontId="9" fillId="0" borderId="39" xfId="4" applyFont="1" applyFill="1" applyBorder="1" applyAlignment="1">
      <alignment horizontal="center" vertical="center" shrinkToFit="1"/>
    </xf>
    <xf numFmtId="0" fontId="9" fillId="0" borderId="31" xfId="4" applyFont="1" applyFill="1" applyBorder="1" applyAlignment="1">
      <alignment horizontal="center" vertical="center" shrinkToFit="1"/>
    </xf>
    <xf numFmtId="0" fontId="9" fillId="0" borderId="32" xfId="4" applyFont="1" applyFill="1" applyBorder="1" applyAlignment="1">
      <alignment horizontal="center" vertical="center" shrinkToFit="1"/>
    </xf>
    <xf numFmtId="0" fontId="9" fillId="0" borderId="11" xfId="4" applyFont="1" applyFill="1" applyBorder="1" applyAlignment="1">
      <alignment vertical="center" wrapText="1"/>
    </xf>
    <xf numFmtId="0" fontId="9" fillId="0" borderId="46" xfId="4" applyFont="1" applyFill="1" applyBorder="1" applyAlignment="1">
      <alignment vertical="center" wrapText="1"/>
    </xf>
    <xf numFmtId="0" fontId="9" fillId="0" borderId="17" xfId="4" applyFont="1" applyFill="1" applyBorder="1" applyAlignment="1">
      <alignment vertical="center"/>
    </xf>
    <xf numFmtId="0" fontId="9" fillId="0" borderId="43" xfId="4" applyFont="1" applyFill="1" applyBorder="1" applyAlignment="1">
      <alignment vertical="center"/>
    </xf>
    <xf numFmtId="0" fontId="9" fillId="0" borderId="18" xfId="4" applyFont="1" applyFill="1" applyBorder="1" applyAlignment="1">
      <alignment horizontal="left" vertical="center"/>
    </xf>
    <xf numFmtId="0" fontId="9" fillId="0" borderId="19" xfId="4" applyFont="1" applyFill="1" applyBorder="1" applyAlignment="1">
      <alignment horizontal="left" vertical="center"/>
    </xf>
    <xf numFmtId="0" fontId="10" fillId="0" borderId="39" xfId="1" applyFont="1" applyFill="1" applyBorder="1" applyAlignment="1" applyProtection="1">
      <alignment horizontal="left" vertical="center" wrapText="1"/>
      <protection locked="0"/>
    </xf>
    <xf numFmtId="0" fontId="10" fillId="0" borderId="31" xfId="1" applyFont="1" applyFill="1" applyBorder="1" applyAlignment="1" applyProtection="1">
      <alignment horizontal="left" vertical="center" wrapText="1"/>
      <protection locked="0"/>
    </xf>
    <xf numFmtId="0" fontId="10" fillId="0" borderId="32"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xf>
    <xf numFmtId="0" fontId="10" fillId="0" borderId="3" xfId="1" applyFont="1" applyFill="1" applyBorder="1" applyAlignment="1" applyProtection="1">
      <alignment horizontal="left" vertical="center"/>
    </xf>
    <xf numFmtId="0" fontId="10" fillId="0" borderId="8" xfId="1" applyFont="1" applyFill="1" applyBorder="1" applyAlignment="1" applyProtection="1">
      <alignment horizontal="left" vertical="center" wrapText="1"/>
    </xf>
    <xf numFmtId="0" fontId="10" fillId="0" borderId="9" xfId="1" applyFont="1" applyFill="1" applyBorder="1" applyAlignment="1" applyProtection="1">
      <alignment horizontal="left" vertical="center" wrapText="1"/>
    </xf>
    <xf numFmtId="0" fontId="10" fillId="0" borderId="12" xfId="1" applyFont="1" applyFill="1" applyBorder="1" applyAlignment="1" applyProtection="1">
      <alignment horizontal="left" vertical="center"/>
    </xf>
    <xf numFmtId="0" fontId="10" fillId="0" borderId="13" xfId="1" applyFont="1" applyFill="1" applyBorder="1" applyAlignment="1" applyProtection="1">
      <alignment horizontal="left" vertical="center"/>
    </xf>
    <xf numFmtId="0" fontId="10" fillId="0" borderId="31" xfId="1" applyFont="1" applyFill="1" applyBorder="1" applyAlignment="1" applyProtection="1">
      <alignment horizontal="left" vertical="center"/>
    </xf>
    <xf numFmtId="0" fontId="10" fillId="0" borderId="32" xfId="1" applyFont="1" applyFill="1" applyBorder="1" applyAlignment="1" applyProtection="1">
      <alignment horizontal="left" vertical="center"/>
    </xf>
    <xf numFmtId="0" fontId="10" fillId="0" borderId="44" xfId="1" applyFont="1" applyFill="1" applyBorder="1" applyAlignment="1" applyProtection="1">
      <alignment horizontal="left" vertical="center" wrapText="1"/>
      <protection locked="0"/>
    </xf>
    <xf numFmtId="0" fontId="10" fillId="0" borderId="18" xfId="1" applyFont="1" applyFill="1" applyBorder="1" applyAlignment="1" applyProtection="1">
      <alignment horizontal="left" vertical="center" wrapText="1"/>
      <protection locked="0"/>
    </xf>
    <xf numFmtId="0" fontId="10" fillId="0" borderId="19" xfId="1" applyFont="1" applyFill="1" applyBorder="1" applyAlignment="1" applyProtection="1">
      <alignment horizontal="left" vertical="center" wrapText="1"/>
      <protection locked="0"/>
    </xf>
    <xf numFmtId="0" fontId="3" fillId="0" borderId="0" xfId="16" applyFont="1" applyAlignment="1">
      <alignment horizontal="center" vertical="center"/>
    </xf>
    <xf numFmtId="187" fontId="3" fillId="6" borderId="0" xfId="17" applyNumberFormat="1" applyFont="1" applyFill="1" applyAlignment="1">
      <alignment horizontal="center" vertical="center" wrapText="1"/>
    </xf>
    <xf numFmtId="187" fontId="3" fillId="6" borderId="34" xfId="17" applyNumberFormat="1" applyFont="1" applyFill="1" applyBorder="1" applyAlignment="1">
      <alignment horizontal="center" vertical="center"/>
    </xf>
    <xf numFmtId="178" fontId="14" fillId="0" borderId="0" xfId="16" applyNumberFormat="1" applyAlignment="1">
      <alignment horizontal="center" vertical="center"/>
    </xf>
    <xf numFmtId="187" fontId="3" fillId="0" borderId="0" xfId="16" applyNumberFormat="1" applyFont="1" applyAlignment="1">
      <alignment horizontal="center" vertical="center"/>
    </xf>
    <xf numFmtId="179" fontId="3" fillId="6" borderId="34" xfId="17" applyNumberFormat="1" applyFont="1" applyFill="1" applyBorder="1" applyAlignment="1">
      <alignment horizontal="center" vertical="center" wrapText="1"/>
    </xf>
    <xf numFmtId="0" fontId="3" fillId="0" borderId="34" xfId="16" applyFont="1" applyBorder="1" applyAlignment="1">
      <alignment horizontal="center" vertical="center"/>
    </xf>
    <xf numFmtId="187" fontId="3" fillId="6" borderId="0" xfId="17" applyNumberFormat="1" applyFont="1" applyFill="1" applyAlignment="1">
      <alignment horizontal="center"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6" xfId="16" applyFont="1" applyBorder="1" applyAlignment="1" applyProtection="1">
      <alignment horizontal="left" vertical="top" wrapText="1"/>
      <protection locked="0"/>
    </xf>
    <xf numFmtId="0" fontId="3" fillId="0" borderId="62"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2"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3" fillId="6" borderId="188" xfId="17" applyNumberFormat="1" applyFont="1" applyFill="1" applyBorder="1" applyAlignment="1">
      <alignment horizontal="center" vertical="center"/>
    </xf>
    <xf numFmtId="179" fontId="3" fillId="6" borderId="0" xfId="17" applyNumberFormat="1" applyFont="1" applyFill="1" applyAlignment="1">
      <alignment horizontal="center" vertical="center" wrapText="1"/>
    </xf>
    <xf numFmtId="0" fontId="3" fillId="0" borderId="39" xfId="16" applyFont="1" applyBorder="1" applyAlignment="1">
      <alignment horizontal="center" vertical="center"/>
    </xf>
    <xf numFmtId="0" fontId="3" fillId="0" borderId="31" xfId="16" applyFont="1" applyBorder="1" applyAlignment="1">
      <alignment horizontal="center" vertical="center"/>
    </xf>
    <xf numFmtId="0" fontId="3" fillId="0" borderId="42" xfId="16" applyFont="1" applyBorder="1" applyAlignment="1">
      <alignment horizontal="center" vertical="center"/>
    </xf>
    <xf numFmtId="179" fontId="3" fillId="0" borderId="0" xfId="17" applyNumberFormat="1" applyFont="1" applyAlignment="1">
      <alignment horizontal="center" vertical="center" wrapText="1"/>
    </xf>
  </cellXfs>
  <cellStyles count="48">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2 2" xfId="46"/>
    <cellStyle name="通貨 3" xfId="29"/>
    <cellStyle name="通貨 3 2" xfId="47"/>
    <cellStyle name="標準" xfId="0" builtinId="0"/>
    <cellStyle name="標準 10" xfId="20"/>
    <cellStyle name="標準 10 2" xfId="45"/>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4"/>
    <cellStyle name="標準 8" xfId="42"/>
    <cellStyle name="標準 9" xfId="4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c:ext xmlns:c16="http://schemas.microsoft.com/office/drawing/2014/chart" uri="{C3380CC4-5D6E-409C-BE32-E72D297353CC}">
              <c16:uniqueId val="{00000000-8645-4010-8160-A10C84790D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73433</c:v>
                </c:pt>
                <c:pt idx="1">
                  <c:v>115474</c:v>
                </c:pt>
                <c:pt idx="2">
                  <c:v>77152</c:v>
                </c:pt>
                <c:pt idx="3">
                  <c:v>84917</c:v>
                </c:pt>
                <c:pt idx="4">
                  <c:v>60767</c:v>
                </c:pt>
              </c:numCache>
            </c:numRef>
          </c:val>
          <c:smooth val="0"/>
          <c:extLst>
            <c:ext xmlns:c16="http://schemas.microsoft.com/office/drawing/2014/chart" uri="{C3380CC4-5D6E-409C-BE32-E72D297353CC}">
              <c16:uniqueId val="{00000001-8645-4010-8160-A10C84790D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3.97</c:v>
                </c:pt>
                <c:pt idx="1">
                  <c:v>5.35</c:v>
                </c:pt>
                <c:pt idx="2">
                  <c:v>4.18</c:v>
                </c:pt>
                <c:pt idx="3">
                  <c:v>4.04</c:v>
                </c:pt>
                <c:pt idx="4">
                  <c:v>4.93</c:v>
                </c:pt>
              </c:numCache>
            </c:numRef>
          </c:val>
          <c:extLst>
            <c:ext xmlns:c16="http://schemas.microsoft.com/office/drawing/2014/chart" uri="{C3380CC4-5D6E-409C-BE32-E72D297353CC}">
              <c16:uniqueId val="{00000000-6511-4382-B382-CD40880094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24.43</c:v>
                </c:pt>
                <c:pt idx="1">
                  <c:v>27</c:v>
                </c:pt>
                <c:pt idx="2">
                  <c:v>29.41</c:v>
                </c:pt>
                <c:pt idx="3">
                  <c:v>32.630000000000003</c:v>
                </c:pt>
                <c:pt idx="4">
                  <c:v>35.47</c:v>
                </c:pt>
              </c:numCache>
            </c:numRef>
          </c:val>
          <c:extLst>
            <c:ext xmlns:c16="http://schemas.microsoft.com/office/drawing/2014/chart" uri="{C3380CC4-5D6E-409C-BE32-E72D297353CC}">
              <c16:uniqueId val="{00000001-6511-4382-B382-CD40880094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-0.05</c:v>
                </c:pt>
                <c:pt idx="1">
                  <c:v>1.31</c:v>
                </c:pt>
                <c:pt idx="2">
                  <c:v>1.45</c:v>
                </c:pt>
                <c:pt idx="3">
                  <c:v>0.23</c:v>
                </c:pt>
                <c:pt idx="4">
                  <c:v>0.9</c:v>
                </c:pt>
              </c:numCache>
            </c:numRef>
          </c:val>
          <c:smooth val="0"/>
          <c:extLst>
            <c:ext xmlns:c16="http://schemas.microsoft.com/office/drawing/2014/chart" uri="{C3380CC4-5D6E-409C-BE32-E72D297353CC}">
              <c16:uniqueId val="{00000002-6511-4382-B382-CD40880094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2.0499999999999998</c:v>
                </c:pt>
                <c:pt idx="2">
                  <c:v>#N/A</c:v>
                </c:pt>
                <c:pt idx="3">
                  <c:v>0.26</c:v>
                </c:pt>
                <c:pt idx="4">
                  <c:v>#N/A</c:v>
                </c:pt>
                <c:pt idx="5">
                  <c:v>0.28999999999999998</c:v>
                </c:pt>
                <c:pt idx="6">
                  <c:v>#N/A</c:v>
                </c:pt>
                <c:pt idx="7">
                  <c:v>0.23</c:v>
                </c:pt>
                <c:pt idx="8">
                  <c:v>#N/A</c:v>
                </c:pt>
                <c:pt idx="9">
                  <c:v>0.25</c:v>
                </c:pt>
              </c:numCache>
            </c:numRef>
          </c:val>
          <c:extLst>
            <c:ext xmlns:c16="http://schemas.microsoft.com/office/drawing/2014/chart" uri="{C3380CC4-5D6E-409C-BE32-E72D297353CC}">
              <c16:uniqueId val="{00000000-71C5-49AE-822F-3D14439BC0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C5-49AE-822F-3D14439BC070}"/>
            </c:ext>
          </c:extLst>
        </c:ser>
        <c:ser>
          <c:idx val="2"/>
          <c:order val="2"/>
          <c:tx>
            <c:strRef>
              <c:f>データシート!$A$29</c:f>
              <c:strCache>
                <c:ptCount val="1"/>
                <c:pt idx="0">
                  <c:v>備前市宅地造成分譲事業特別会計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0.34</c:v>
                </c:pt>
                <c:pt idx="2">
                  <c:v>#N/A</c:v>
                </c:pt>
                <c:pt idx="3">
                  <c:v>0.34</c:v>
                </c:pt>
                <c:pt idx="4">
                  <c:v>#N/A</c:v>
                </c:pt>
                <c:pt idx="5">
                  <c:v>0.12</c:v>
                </c:pt>
                <c:pt idx="6">
                  <c:v>#N/A</c:v>
                </c:pt>
                <c:pt idx="7">
                  <c:v>7.0000000000000007E-2</c:v>
                </c:pt>
                <c:pt idx="8">
                  <c:v>#N/A</c:v>
                </c:pt>
                <c:pt idx="9">
                  <c:v>0.12</c:v>
                </c:pt>
              </c:numCache>
            </c:numRef>
          </c:val>
          <c:extLst>
            <c:ext xmlns:c16="http://schemas.microsoft.com/office/drawing/2014/chart" uri="{C3380CC4-5D6E-409C-BE32-E72D297353CC}">
              <c16:uniqueId val="{00000002-71C5-49AE-822F-3D14439BC070}"/>
            </c:ext>
          </c:extLst>
        </c:ser>
        <c:ser>
          <c:idx val="3"/>
          <c:order val="3"/>
          <c:tx>
            <c:strRef>
              <c:f>データシート!$A$30</c:f>
              <c:strCache>
                <c:ptCount val="1"/>
                <c:pt idx="0">
                  <c:v>備前市介護保険事業特別会計（介護保険事業勘定）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0.53</c:v>
                </c:pt>
                <c:pt idx="2">
                  <c:v>#N/A</c:v>
                </c:pt>
                <c:pt idx="3">
                  <c:v>0.72</c:v>
                </c:pt>
                <c:pt idx="4">
                  <c:v>#N/A</c:v>
                </c:pt>
                <c:pt idx="5">
                  <c:v>0.85</c:v>
                </c:pt>
                <c:pt idx="6">
                  <c:v>#N/A</c:v>
                </c:pt>
                <c:pt idx="7">
                  <c:v>1.69</c:v>
                </c:pt>
                <c:pt idx="8">
                  <c:v>#N/A</c:v>
                </c:pt>
                <c:pt idx="9">
                  <c:v>1.79</c:v>
                </c:pt>
              </c:numCache>
            </c:numRef>
          </c:val>
          <c:extLst>
            <c:ext xmlns:c16="http://schemas.microsoft.com/office/drawing/2014/chart" uri="{C3380CC4-5D6E-409C-BE32-E72D297353CC}">
              <c16:uniqueId val="{00000003-71C5-49AE-822F-3D14439BC070}"/>
            </c:ext>
          </c:extLst>
        </c:ser>
        <c:ser>
          <c:idx val="4"/>
          <c:order val="4"/>
          <c:tx>
            <c:strRef>
              <c:f>データシート!$A$31</c:f>
              <c:strCache>
                <c:ptCount val="1"/>
                <c:pt idx="0">
                  <c:v>備前市国民健康保険事業特別会計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0.17</c:v>
                </c:pt>
                <c:pt idx="2">
                  <c:v>#N/A</c:v>
                </c:pt>
                <c:pt idx="3">
                  <c:v>0.92</c:v>
                </c:pt>
                <c:pt idx="4">
                  <c:v>#N/A</c:v>
                </c:pt>
                <c:pt idx="5">
                  <c:v>1.17</c:v>
                </c:pt>
                <c:pt idx="6">
                  <c:v>#N/A</c:v>
                </c:pt>
                <c:pt idx="7">
                  <c:v>2.08</c:v>
                </c:pt>
                <c:pt idx="8">
                  <c:v>#N/A</c:v>
                </c:pt>
                <c:pt idx="9">
                  <c:v>2.99</c:v>
                </c:pt>
              </c:numCache>
            </c:numRef>
          </c:val>
          <c:extLst>
            <c:ext xmlns:c16="http://schemas.microsoft.com/office/drawing/2014/chart" uri="{C3380CC4-5D6E-409C-BE32-E72D297353CC}">
              <c16:uniqueId val="{00000004-71C5-49AE-822F-3D14439BC070}"/>
            </c:ext>
          </c:extLst>
        </c:ser>
        <c:ser>
          <c:idx val="5"/>
          <c:order val="5"/>
          <c:tx>
            <c:strRef>
              <c:f>データシート!$A$32</c:f>
              <c:strCache>
                <c:ptCount val="1"/>
                <c:pt idx="0">
                  <c:v>備前市下水道事業会計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#N/A</c:v>
                </c:pt>
                <c:pt idx="3">
                  <c:v>2.0099999999999998</c:v>
                </c:pt>
                <c:pt idx="4">
                  <c:v>#N/A</c:v>
                </c:pt>
                <c:pt idx="5">
                  <c:v>2.48</c:v>
                </c:pt>
                <c:pt idx="6">
                  <c:v>#N/A</c:v>
                </c:pt>
                <c:pt idx="7">
                  <c:v>2</c:v>
                </c:pt>
                <c:pt idx="8">
                  <c:v>#N/A</c:v>
                </c:pt>
                <c:pt idx="9">
                  <c:v>4.28</c:v>
                </c:pt>
              </c:numCache>
            </c:numRef>
          </c:val>
          <c:extLst>
            <c:ext xmlns:c16="http://schemas.microsoft.com/office/drawing/2014/chart" uri="{C3380CC4-5D6E-409C-BE32-E72D297353CC}">
              <c16:uniqueId val="{00000005-71C5-49AE-822F-3D14439BC070}"/>
            </c:ext>
          </c:extLst>
        </c:ser>
        <c:ser>
          <c:idx val="6"/>
          <c:order val="6"/>
          <c:tx>
            <c:strRef>
              <c:f>データシート!$A$33</c:f>
              <c:strCache>
                <c:ptCount val="1"/>
                <c:pt idx="0">
                  <c:v>備前市企業用地造成事業特別会計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#N/A</c:v>
                </c:pt>
                <c:pt idx="3">
                  <c:v>0</c:v>
                </c:pt>
                <c:pt idx="4">
                  <c:v>#N/A</c:v>
                </c:pt>
                <c:pt idx="5">
                  <c:v>0</c:v>
                </c:pt>
                <c:pt idx="6">
                  <c:v>#N/A</c:v>
                </c:pt>
                <c:pt idx="7">
                  <c:v>0</c:v>
                </c:pt>
                <c:pt idx="8">
                  <c:v>#N/A</c:v>
                </c:pt>
                <c:pt idx="9">
                  <c:v>4.37</c:v>
                </c:pt>
              </c:numCache>
            </c:numRef>
          </c:val>
          <c:extLst>
            <c:ext xmlns:c16="http://schemas.microsoft.com/office/drawing/2014/chart" uri="{C3380CC4-5D6E-409C-BE32-E72D297353CC}">
              <c16:uniqueId val="{00000006-71C5-49AE-822F-3D14439BC07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3.87</c:v>
                </c:pt>
                <c:pt idx="2">
                  <c:v>#N/A</c:v>
                </c:pt>
                <c:pt idx="3">
                  <c:v>5.21</c:v>
                </c:pt>
                <c:pt idx="4">
                  <c:v>#N/A</c:v>
                </c:pt>
                <c:pt idx="5">
                  <c:v>3.99</c:v>
                </c:pt>
                <c:pt idx="6">
                  <c:v>#N/A</c:v>
                </c:pt>
                <c:pt idx="7">
                  <c:v>3.89</c:v>
                </c:pt>
                <c:pt idx="8">
                  <c:v>#N/A</c:v>
                </c:pt>
                <c:pt idx="9">
                  <c:v>4.74</c:v>
                </c:pt>
              </c:numCache>
            </c:numRef>
          </c:val>
          <c:extLst>
            <c:ext xmlns:c16="http://schemas.microsoft.com/office/drawing/2014/chart" uri="{C3380CC4-5D6E-409C-BE32-E72D297353CC}">
              <c16:uniqueId val="{00000007-71C5-49AE-822F-3D14439BC070}"/>
            </c:ext>
          </c:extLst>
        </c:ser>
        <c:ser>
          <c:idx val="8"/>
          <c:order val="8"/>
          <c:tx>
            <c:strRef>
              <c:f>データシート!$A$35</c:f>
              <c:strCache>
                <c:ptCount val="1"/>
                <c:pt idx="0">
                  <c:v>備前市病院事業会計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23.77</c:v>
                </c:pt>
                <c:pt idx="2">
                  <c:v>#N/A</c:v>
                </c:pt>
                <c:pt idx="3">
                  <c:v>24.89</c:v>
                </c:pt>
                <c:pt idx="4">
                  <c:v>#N/A</c:v>
                </c:pt>
                <c:pt idx="5">
                  <c:v>15.72</c:v>
                </c:pt>
                <c:pt idx="6">
                  <c:v>#N/A</c:v>
                </c:pt>
                <c:pt idx="7">
                  <c:v>13.63</c:v>
                </c:pt>
                <c:pt idx="8">
                  <c:v>#N/A</c:v>
                </c:pt>
                <c:pt idx="9">
                  <c:v>12.68</c:v>
                </c:pt>
              </c:numCache>
            </c:numRef>
          </c:val>
          <c:extLst>
            <c:ext xmlns:c16="http://schemas.microsoft.com/office/drawing/2014/chart" uri="{C3380CC4-5D6E-409C-BE32-E72D297353CC}">
              <c16:uniqueId val="{00000008-71C5-49AE-822F-3D14439BC070}"/>
            </c:ext>
          </c:extLst>
        </c:ser>
        <c:ser>
          <c:idx val="9"/>
          <c:order val="9"/>
          <c:tx>
            <c:strRef>
              <c:f>データシート!$A$36</c:f>
              <c:strCache>
                <c:ptCount val="1"/>
                <c:pt idx="0">
                  <c:v>備前市水道事業会計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17.52</c:v>
                </c:pt>
                <c:pt idx="2">
                  <c:v>#N/A</c:v>
                </c:pt>
                <c:pt idx="3">
                  <c:v>17.72</c:v>
                </c:pt>
                <c:pt idx="4">
                  <c:v>#N/A</c:v>
                </c:pt>
                <c:pt idx="5">
                  <c:v>18.63</c:v>
                </c:pt>
                <c:pt idx="6">
                  <c:v>#N/A</c:v>
                </c:pt>
                <c:pt idx="7">
                  <c:v>19.59</c:v>
                </c:pt>
                <c:pt idx="8">
                  <c:v>#N/A</c:v>
                </c:pt>
                <c:pt idx="9">
                  <c:v>19.18</c:v>
                </c:pt>
              </c:numCache>
            </c:numRef>
          </c:val>
          <c:extLst>
            <c:ext xmlns:c16="http://schemas.microsoft.com/office/drawing/2014/chart" uri="{C3380CC4-5D6E-409C-BE32-E72D297353CC}">
              <c16:uniqueId val="{00000009-71C5-49AE-822F-3D14439BC0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2666</c:v>
                </c:pt>
                <c:pt idx="5">
                  <c:v>2685</c:v>
                </c:pt>
                <c:pt idx="8">
                  <c:v>2599</c:v>
                </c:pt>
                <c:pt idx="11">
                  <c:v>2619</c:v>
                </c:pt>
                <c:pt idx="14">
                  <c:v>2563</c:v>
                </c:pt>
              </c:numCache>
            </c:numRef>
          </c:val>
          <c:extLst>
            <c:ext xmlns:c16="http://schemas.microsoft.com/office/drawing/2014/chart" uri="{C3380CC4-5D6E-409C-BE32-E72D297353CC}">
              <c16:uniqueId val="{00000000-7573-43A0-BB2E-ED7E8FAC6F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7573-43A0-BB2E-ED7E8FAC6F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53</c:v>
                </c:pt>
                <c:pt idx="3">
                  <c:v>36</c:v>
                </c:pt>
                <c:pt idx="6">
                  <c:v>22</c:v>
                </c:pt>
                <c:pt idx="9">
                  <c:v>20</c:v>
                </c:pt>
                <c:pt idx="12">
                  <c:v>17</c:v>
                </c:pt>
              </c:numCache>
            </c:numRef>
          </c:val>
          <c:extLst>
            <c:ext xmlns:c16="http://schemas.microsoft.com/office/drawing/2014/chart" uri="{C3380CC4-5D6E-409C-BE32-E72D297353CC}">
              <c16:uniqueId val="{00000002-7573-43A0-BB2E-ED7E8FAC6F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103</c:v>
                </c:pt>
                <c:pt idx="3">
                  <c:v>91</c:v>
                </c:pt>
                <c:pt idx="6">
                  <c:v>88</c:v>
                </c:pt>
                <c:pt idx="9">
                  <c:v>86</c:v>
                </c:pt>
                <c:pt idx="12">
                  <c:v>82</c:v>
                </c:pt>
              </c:numCache>
            </c:numRef>
          </c:val>
          <c:extLst>
            <c:ext xmlns:c16="http://schemas.microsoft.com/office/drawing/2014/chart" uri="{C3380CC4-5D6E-409C-BE32-E72D297353CC}">
              <c16:uniqueId val="{00000003-7573-43A0-BB2E-ED7E8FAC6F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2109</c:v>
                </c:pt>
                <c:pt idx="3">
                  <c:v>2005</c:v>
                </c:pt>
                <c:pt idx="6">
                  <c:v>1913</c:v>
                </c:pt>
                <c:pt idx="9">
                  <c:v>2078</c:v>
                </c:pt>
                <c:pt idx="12">
                  <c:v>1911</c:v>
                </c:pt>
              </c:numCache>
            </c:numRef>
          </c:val>
          <c:extLst>
            <c:ext xmlns:c16="http://schemas.microsoft.com/office/drawing/2014/chart" uri="{C3380CC4-5D6E-409C-BE32-E72D297353CC}">
              <c16:uniqueId val="{00000004-7573-43A0-BB2E-ED7E8FAC6F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73-43A0-BB2E-ED7E8FAC6F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73-43A0-BB2E-ED7E8FAC6F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1851</c:v>
                </c:pt>
                <c:pt idx="3">
                  <c:v>1776</c:v>
                </c:pt>
                <c:pt idx="6">
                  <c:v>1704</c:v>
                </c:pt>
                <c:pt idx="9">
                  <c:v>1724</c:v>
                </c:pt>
                <c:pt idx="12">
                  <c:v>1818</c:v>
                </c:pt>
              </c:numCache>
            </c:numRef>
          </c:val>
          <c:extLst>
            <c:ext xmlns:c16="http://schemas.microsoft.com/office/drawing/2014/chart" uri="{C3380CC4-5D6E-409C-BE32-E72D297353CC}">
              <c16:uniqueId val="{00000007-7573-43A0-BB2E-ED7E8FAC6F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1451</c:v>
                </c:pt>
                <c:pt idx="2">
                  <c:v>#N/A</c:v>
                </c:pt>
                <c:pt idx="3">
                  <c:v>#N/A</c:v>
                </c:pt>
                <c:pt idx="4">
                  <c:v>1224</c:v>
                </c:pt>
                <c:pt idx="5">
                  <c:v>#N/A</c:v>
                </c:pt>
                <c:pt idx="6">
                  <c:v>#N/A</c:v>
                </c:pt>
                <c:pt idx="7">
                  <c:v>1128</c:v>
                </c:pt>
                <c:pt idx="8">
                  <c:v>#N/A</c:v>
                </c:pt>
                <c:pt idx="9">
                  <c:v>#N/A</c:v>
                </c:pt>
                <c:pt idx="10">
                  <c:v>1289</c:v>
                </c:pt>
                <c:pt idx="11">
                  <c:v>#N/A</c:v>
                </c:pt>
                <c:pt idx="12">
                  <c:v>#N/A</c:v>
                </c:pt>
                <c:pt idx="13">
                  <c:v>1265</c:v>
                </c:pt>
                <c:pt idx="14">
                  <c:v>#N/A</c:v>
                </c:pt>
              </c:numCache>
            </c:numRef>
          </c:val>
          <c:smooth val="0"/>
          <c:extLst>
            <c:ext xmlns:c16="http://schemas.microsoft.com/office/drawing/2014/chart" uri="{C3380CC4-5D6E-409C-BE32-E72D297353CC}">
              <c16:uniqueId val="{00000008-7573-43A0-BB2E-ED7E8FAC6F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25889</c:v>
                </c:pt>
                <c:pt idx="5">
                  <c:v>25795</c:v>
                </c:pt>
                <c:pt idx="8">
                  <c:v>24791</c:v>
                </c:pt>
                <c:pt idx="11">
                  <c:v>25027</c:v>
                </c:pt>
                <c:pt idx="14">
                  <c:v>24185</c:v>
                </c:pt>
              </c:numCache>
            </c:numRef>
          </c:val>
          <c:extLst>
            <c:ext xmlns:c16="http://schemas.microsoft.com/office/drawing/2014/chart" uri="{C3380CC4-5D6E-409C-BE32-E72D297353CC}">
              <c16:uniqueId val="{00000000-833E-47FA-AA52-9B864425F5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2273</c:v>
                </c:pt>
                <c:pt idx="5">
                  <c:v>2103</c:v>
                </c:pt>
                <c:pt idx="8">
                  <c:v>1962</c:v>
                </c:pt>
                <c:pt idx="11">
                  <c:v>1904</c:v>
                </c:pt>
                <c:pt idx="14">
                  <c:v>1602</c:v>
                </c:pt>
              </c:numCache>
            </c:numRef>
          </c:val>
          <c:extLst>
            <c:ext xmlns:c16="http://schemas.microsoft.com/office/drawing/2014/chart" uri="{C3380CC4-5D6E-409C-BE32-E72D297353CC}">
              <c16:uniqueId val="{00000001-833E-47FA-AA52-9B864425F5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7559</c:v>
                </c:pt>
                <c:pt idx="5">
                  <c:v>7819</c:v>
                </c:pt>
                <c:pt idx="8">
                  <c:v>9351</c:v>
                </c:pt>
                <c:pt idx="11">
                  <c:v>9926</c:v>
                </c:pt>
                <c:pt idx="14">
                  <c:v>11055</c:v>
                </c:pt>
              </c:numCache>
            </c:numRef>
          </c:val>
          <c:extLst>
            <c:ext xmlns:c16="http://schemas.microsoft.com/office/drawing/2014/chart" uri="{C3380CC4-5D6E-409C-BE32-E72D297353CC}">
              <c16:uniqueId val="{00000002-833E-47FA-AA52-9B864425F5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3E-47FA-AA52-9B864425F5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3E-47FA-AA52-9B864425F5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833E-47FA-AA52-9B864425F5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2007</c:v>
                </c:pt>
                <c:pt idx="3">
                  <c:v>1782</c:v>
                </c:pt>
                <c:pt idx="6">
                  <c:v>1685</c:v>
                </c:pt>
                <c:pt idx="9">
                  <c:v>1602</c:v>
                </c:pt>
                <c:pt idx="12">
                  <c:v>1404</c:v>
                </c:pt>
              </c:numCache>
            </c:numRef>
          </c:val>
          <c:extLst>
            <c:ext xmlns:c16="http://schemas.microsoft.com/office/drawing/2014/chart" uri="{C3380CC4-5D6E-409C-BE32-E72D297353CC}">
              <c16:uniqueId val="{00000006-833E-47FA-AA52-9B864425F5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622</c:v>
                </c:pt>
                <c:pt idx="3">
                  <c:v>575</c:v>
                </c:pt>
                <c:pt idx="6">
                  <c:v>489</c:v>
                </c:pt>
                <c:pt idx="9">
                  <c:v>410</c:v>
                </c:pt>
                <c:pt idx="12">
                  <c:v>334</c:v>
                </c:pt>
              </c:numCache>
            </c:numRef>
          </c:val>
          <c:extLst>
            <c:ext xmlns:c16="http://schemas.microsoft.com/office/drawing/2014/chart" uri="{C3380CC4-5D6E-409C-BE32-E72D297353CC}">
              <c16:uniqueId val="{00000007-833E-47FA-AA52-9B864425F5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21963</c:v>
                </c:pt>
                <c:pt idx="3">
                  <c:v>21175</c:v>
                </c:pt>
                <c:pt idx="6">
                  <c:v>19407</c:v>
                </c:pt>
                <c:pt idx="9">
                  <c:v>18134</c:v>
                </c:pt>
                <c:pt idx="12">
                  <c:v>17234</c:v>
                </c:pt>
              </c:numCache>
            </c:numRef>
          </c:val>
          <c:extLst>
            <c:ext xmlns:c16="http://schemas.microsoft.com/office/drawing/2014/chart" uri="{C3380CC4-5D6E-409C-BE32-E72D297353CC}">
              <c16:uniqueId val="{00000008-833E-47FA-AA52-9B864425F5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369</c:v>
                </c:pt>
                <c:pt idx="3">
                  <c:v>280</c:v>
                </c:pt>
                <c:pt idx="6">
                  <c:v>250</c:v>
                </c:pt>
                <c:pt idx="9">
                  <c:v>202</c:v>
                </c:pt>
                <c:pt idx="12">
                  <c:v>161</c:v>
                </c:pt>
              </c:numCache>
            </c:numRef>
          </c:val>
          <c:extLst>
            <c:ext xmlns:c16="http://schemas.microsoft.com/office/drawing/2014/chart" uri="{C3380CC4-5D6E-409C-BE32-E72D297353CC}">
              <c16:uniqueId val="{00000009-833E-47FA-AA52-9B864425F5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17502</c:v>
                </c:pt>
                <c:pt idx="3">
                  <c:v>18409</c:v>
                </c:pt>
                <c:pt idx="6">
                  <c:v>18676</c:v>
                </c:pt>
                <c:pt idx="9">
                  <c:v>18612</c:v>
                </c:pt>
                <c:pt idx="12">
                  <c:v>18547</c:v>
                </c:pt>
              </c:numCache>
            </c:numRef>
          </c:val>
          <c:extLst>
            <c:ext xmlns:c16="http://schemas.microsoft.com/office/drawing/2014/chart" uri="{C3380CC4-5D6E-409C-BE32-E72D297353CC}">
              <c16:uniqueId val="{0000000A-833E-47FA-AA52-9B864425F5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6742</c:v>
                </c:pt>
                <c:pt idx="2">
                  <c:v>#N/A</c:v>
                </c:pt>
                <c:pt idx="3">
                  <c:v>#N/A</c:v>
                </c:pt>
                <c:pt idx="4">
                  <c:v>6504</c:v>
                </c:pt>
                <c:pt idx="5">
                  <c:v>#N/A</c:v>
                </c:pt>
                <c:pt idx="6">
                  <c:v>#N/A</c:v>
                </c:pt>
                <c:pt idx="7">
                  <c:v>4404</c:v>
                </c:pt>
                <c:pt idx="8">
                  <c:v>#N/A</c:v>
                </c:pt>
                <c:pt idx="9">
                  <c:v>#N/A</c:v>
                </c:pt>
                <c:pt idx="10">
                  <c:v>2102</c:v>
                </c:pt>
                <c:pt idx="11">
                  <c:v>#N/A</c:v>
                </c:pt>
                <c:pt idx="12">
                  <c:v>#N/A</c:v>
                </c:pt>
                <c:pt idx="13">
                  <c:v>837</c:v>
                </c:pt>
                <c:pt idx="14">
                  <c:v>#N/A</c:v>
                </c:pt>
              </c:numCache>
            </c:numRef>
          </c:val>
          <c:smooth val="0"/>
          <c:extLst>
            <c:ext xmlns:c16="http://schemas.microsoft.com/office/drawing/2014/chart" uri="{C3380CC4-5D6E-409C-BE32-E72D297353CC}">
              <c16:uniqueId val="{0000000B-833E-47FA-AA52-9B864425F5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3661</c:v>
                </c:pt>
                <c:pt idx="1">
                  <c:v>3986</c:v>
                </c:pt>
                <c:pt idx="2">
                  <c:v>4248</c:v>
                </c:pt>
              </c:numCache>
            </c:numRef>
          </c:val>
          <c:extLst>
            <c:ext xmlns:c16="http://schemas.microsoft.com/office/drawing/2014/chart" uri="{C3380CC4-5D6E-409C-BE32-E72D297353CC}">
              <c16:uniqueId val="{00000000-B156-4228-9DFC-6AB820DCCF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1438</c:v>
                </c:pt>
                <c:pt idx="1">
                  <c:v>1459</c:v>
                </c:pt>
                <c:pt idx="2">
                  <c:v>1603</c:v>
                </c:pt>
              </c:numCache>
            </c:numRef>
          </c:val>
          <c:extLst>
            <c:ext xmlns:c16="http://schemas.microsoft.com/office/drawing/2014/chart" uri="{C3380CC4-5D6E-409C-BE32-E72D297353CC}">
              <c16:uniqueId val="{00000001-B156-4228-9DFC-6AB820DCCF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4870</c:v>
                </c:pt>
                <c:pt idx="1">
                  <c:v>5252</c:v>
                </c:pt>
                <c:pt idx="2">
                  <c:v>5840</c:v>
                </c:pt>
              </c:numCache>
            </c:numRef>
          </c:val>
          <c:extLst>
            <c:ext xmlns:c16="http://schemas.microsoft.com/office/drawing/2014/chart" uri="{C3380CC4-5D6E-409C-BE32-E72D297353CC}">
              <c16:uniqueId val="{00000002-B156-4228-9DFC-6AB820DCCF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{D10DE63C-DBF1-4F3C-88D0-C6A2257DF3AC}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665-4E27-85B2-BED01227C8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{505A8592-5FC2-47C9-88E1-48A2A1BA8BC1}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65-4E27-85B2-BED01227C8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{97B57CA9-6243-46A6-81F3-98D123B644DA}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65-4E27-85B2-BED01227C8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{4B44985A-D6D5-4A4B-98E7-0970FDDFC1BD}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65-4E27-85B2-BED01227C8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{8F1391B2-1C2F-4B25-B10D-FF8345603759}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65-4E27-85B2-BED01227C80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{ED071C77-0F19-4B42-AEE9-3DD56DA15183}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665-4E27-85B2-BED01227C80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{9E2FCA68-97EF-4BE4-905D-7A2C23D27A81}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665-4E27-85B2-BED01227C80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{26B55D1C-4524-4478-981F-7DA1D6072B14}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665-4E27-85B2-BED01227C80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{76ABA0F5-7E06-43B8-BC2F-4E42534A36B2}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665-4E27-85B2-BED01227C8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60.8</c:v>
                </c:pt>
              </c:numCache>
            </c:numRef>
          </c:xVal>
          <c:yVal>
            <c:numRef>
              <c:f>公会計指標分析・財政指標組合せ分析表!$BP$51:$DC$51</c:f>
              <c:numCache>
                <c:formatCode>#,##0.0;"▲ "#,##0.0</c:formatCode>
                <c:ptCount val="40"/>
                <c:pt idx="24">
                  <c:v>21.4</c:v>
                </c:pt>
              </c:numCache>
            </c:numRef>
          </c:yVal>
          <c:smooth val="0"/>
          <c:extLst>
            <c:ext xmlns:c16="http://schemas.microsoft.com/office/drawing/2014/chart" uri="{C3380CC4-5D6E-409C-BE32-E72D297353CC}">
              <c16:uniqueId val="{00000009-F665-4E27-85B2-BED01227C8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{C2F40CCE-4CDE-42C3-B0D7-8E4BCECE981D}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665-4E27-85B2-BED01227C8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{A9AED004-59D2-428C-AFC4-F2583E856748}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65-4E27-85B2-BED01227C8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{8C20F3EC-62E3-42FD-8A16-9E070101405F}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65-4E27-85B2-BED01227C8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{BFF51D65-261B-4C45-98A7-02EA69E2EA36}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65-4E27-85B2-BED01227C8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{BC683C47-BBDB-439B-A1C7-7DF19610A05C}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65-4E27-85B2-BED01227C80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{3E651242-7A7C-4A21-B846-B286D75346BD}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665-4E27-85B2-BED01227C80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{E821D774-EDFC-420A-BF9C-D07556732A00}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665-4E27-85B2-BED01227C80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{DDAFA5AC-71FF-4E8D-B536-37CF97C5B120}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665-4E27-85B2-BED01227C80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{DBA90D6A-6266-4F01-B2FF-7FE2B7E30EAF}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665-4E27-85B2-BED01227C8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c:ext xmlns:c16="http://schemas.microsoft.com/office/drawing/2014/chart" uri="{C3380CC4-5D6E-409C-BE32-E72D297353CC}">
              <c16:uniqueId val="{00000013-F665-4E27-85B2-BED01227C809}"/>
            </c:ext>
          </c:extLst>
        </c:ser>
        <c:dLbls>
          <c:showLegendKey val="0"/>
          <c:showVal val="1"/>
          <c:showCatName val="0"/>
          <c:showSerName val="0"/>
          <c:showPercent val="0"/>
          <c:showBubbleSize val="0"/>
        </c:dLbls>
        <c:axId val="46179840"/>
        <c:axId val="46181760"/>
      </c:scatterChart>
      <c:valAx>
        <c:axId val="46179840"/>
        <c:scaling>
          <c:orientation val="minMax"/>
          <c:max val="61.2"/>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{2C3CC496-D73E-491E-87F8-5EEB6D974FFD}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C01-4C01-ACB3-1A1717F8FA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{39E1C513-D7BC-4F5C-9512-0EB4965184A7}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01-4C01-ACB3-1A1717F8FA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{21300948-A5D9-478D-80FE-8BB28E41902C}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01-4C01-ACB3-1A1717F8FA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{33FA0315-4993-4E1E-A4F7-BC4AD29C7116}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01-4C01-ACB3-1A1717F8FA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{1E69F467-F34C-44D4-8C7A-7CB662DA2AAC}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01-4C01-ACB3-1A1717F8FAF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{21959BF5-5B71-42F9-B987-427F2F333FFB}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C01-4C01-ACB3-1A1717F8FAF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{0B6D9795-1ADE-4592-9951-9E723947D6B0}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C01-4C01-ACB3-1A1717F8FAF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{B9E23C60-3C60-4E24-B699-68A3B078FFA3}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C01-4C01-ACB3-1A1717F8FAF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{1014237E-020F-496F-8F5A-95A858DA24E0}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C01-4C01-ACB3-1A1717F8FA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15.9</c:v>
                </c:pt>
                <c:pt idx="8">
                  <c:v>14</c:v>
                </c:pt>
                <c:pt idx="16">
                  <c:v>12.7</c:v>
                </c:pt>
                <c:pt idx="24">
                  <c:v>12.3</c:v>
                </c:pt>
                <c:pt idx="32">
                  <c:v>12.5</c:v>
                </c:pt>
              </c:numCache>
            </c:numRef>
          </c:xVal>
          <c:yVal>
            <c:numRef>
              <c:f>公会計指標分析・財政指標組合せ分析表!$BP$73:$DC$73</c:f>
              <c:numCache>
                <c:formatCode>#,##0.0;"▲ "#,##0.0</c:formatCode>
                <c:ptCount val="40"/>
                <c:pt idx="0">
                  <c:v>67.099999999999994</c:v>
                </c:pt>
                <c:pt idx="8">
                  <c:v>66.599999999999994</c:v>
                </c:pt>
                <c:pt idx="16">
                  <c:v>43.9</c:v>
                </c:pt>
                <c:pt idx="24">
                  <c:v>21.4</c:v>
                </c:pt>
                <c:pt idx="32">
                  <c:v>8.6999999999999993</c:v>
                </c:pt>
              </c:numCache>
            </c:numRef>
          </c:yVal>
          <c:smooth val="0"/>
          <c:extLst>
            <c:ext xmlns:c16="http://schemas.microsoft.com/office/drawing/2014/chart" uri="{C3380CC4-5D6E-409C-BE32-E72D297353CC}">
              <c16:uniqueId val="{00000009-3C01-4C01-ACB3-1A1717F8FA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{46595FB5-C582-4FCC-A59C-662B90532272}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C01-4C01-ACB3-1A1717F8FA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{E4A1C81E-A8CB-4CEF-97F8-518CBBE1A96A}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01-4C01-ACB3-1A1717F8FA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{7ABC6F00-B347-403C-BA71-99983B3A20E8}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01-4C01-ACB3-1A1717F8FA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{D02F7A38-8FA6-4C92-95FD-74562B006DE4}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01-4C01-ACB3-1A1717F8FA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{D17ED723-4798-47E2-AF5C-85B4E4ADD4D0}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01-4C01-ACB3-1A1717F8FAF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{DE8BB3B6-8BD4-4EA2-AFEB-6C2BF444BA99}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C01-4C01-ACB3-1A1717F8FAF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{9A4D9065-EDD5-447B-A86A-1AB28CA68985}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C01-4C01-ACB3-1A1717F8FAF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{8A8B04DB-EA0F-4315-93D2-9F544FBD9840}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C01-4C01-ACB3-1A1717F8FAF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{38DA6BEF-EAD4-49CC-8BF2-D20A112462DB}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C01-4C01-ACB3-1A1717F8FA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c:ext xmlns:c16="http://schemas.microsoft.com/office/drawing/2014/chart" uri="{C3380CC4-5D6E-409C-BE32-E72D297353CC}">
              <c16:uniqueId val="{00000013-3C01-4C01-ACB3-1A1717F8FAFD}"/>
            </c:ext>
          </c:extLst>
        </c:ser>
        <c:dLbls>
          <c:showLegendKey val="0"/>
          <c:showVal val="1"/>
          <c:showCatName val="0"/>
          <c:showSerName val="0"/>
          <c:showPercent val="0"/>
          <c:showBubbleSize val="0"/>
        </c:dLbls>
        <c:axId val="84219776"/>
        <c:axId val="84234240"/>
      </c:scatterChart>
      <c:valAx>
        <c:axId val="84219776"/>
        <c:scaling>
          <c:orientation val="minMax"/>
          <c:max val="16.5"/>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は、前年度と同様に架橋建設事業及び学校耐震化事業に係る市債の元金償還が順次開始していることに加え、新たに消防救急デジタル無線整備事業負担金や教育用タブレットリースなどに係る市債の元金償還も開始したことにより増加し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公営企業債の元利償還金に対する繰入金の減少は、下水道事業会計への企業債償還のための繰出金が減少したことが主な要因である。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今後も新庁舎建設などの大規模事業に対する市債の発行を予定しており、国庫補助金等の財源確保を行い、地方債の抑制に努めていく。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は、下水道事業会計における企業債残高の減少により公営企業債等繰入見込額が減少したこと、一般職職員及び勤続年数の長い職員の減少により退職手当負担見込額が減少したことなどにより、全体で大幅に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への充当可能財源等は、財政調整基金、減債基金、振興基金、まちづくり応援基金及び米百俵基金などの残高が増加した一方で、普通交付税に算入される臨時地方道整備事業債、下水道事業債及び病院事業債などの事業費補正分の残高が減少したことなどで、全体では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新庁舎建設などの大規模事業に対する市債の発行を予定しており、抑制している下水道事業会計の整備事業が増加する可能性もあることから、国県補助金等の財源確保に努めるとともに、普通交付税算入率の高い市債の活用など、将来負担を意識した財政運営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岡山県備前市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主なものとしては、財政調整基金に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万円、減債基金に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万円、米百俵基金に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万円を積み立てた。また、振興基金は、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宅地造成分譲事業特別会計操出金及び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企業用地造成事業特別会計への繰出しを行うため、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万円を取り崩した。まちづくり応援基金は、ふるさと納税寄附金から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万円を積み立てた一方、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万円を取り崩した。その結果、基金全体としては、約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納税寄附金の返礼品の見直しに伴う大幅な減収を想定しており、それを原資としたまちづくり応援基金も今後減少していく見込みである。また、公共施設等の老朽化に伴い、今後は施設整備に多額の費用を要すると想定しており、振興基金も今後減少していく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今後は、投資効果を検証するとともに、充当事業も厳選していく。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・振興基金：社会福祉事業の促進及び生活環境の整備、その他公共施設の整備等、市の振興事業の財源に充てる。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・まちづくり振興基金：市民の連携の強化及び地域振興を図る事業の財源に充てる。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・まちづくり応援基金：地域の活性化、快適な生活環境の形成など本市のまちづくりに資する事業の財源に充てる。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・米百俵基金：市民の主体的な学びを支援する事業の財源に充てる。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・地域福祉基金：高齢者の保健福祉増進のほか、地域福祉の充実を図るための事業の財源に充てる。　　</a:t>
          </a:r>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万円を積み立てた一方で、宅地造成分譲事業特別会計操出金及び企業用地造成事業特別会計繰出金の財源に充当するため、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・まちづくり応援基金：ふるさと納税寄附金を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万円積み立てた一方で、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・米百俵基金：市民の主体的な学びを支援するために創設し、ふるさと納税寄附金を原資に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応援基金：ふるさと納税寄附金の返礼品の見直しに伴う大幅な減収を想定しており、それを原資としたまちづくり応援基金の残高も今後減少していく見込みである。投資効果を検証するとともに、充当事業も厳選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・振興基金：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公共施設等の老朽化が進み、今後は施設整備に多額の費用を要すると想定しており、振興基金の残高も今後減少していく見込みである。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取崩しは行わず、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万円積み立てたことにより増加している。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0"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市税及び地方交付税のほか一般財源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減少傾向に歯止めがきかない状況であることから、将来的な財源不足に備え、決算剰余金の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以上の額を積み立てることとして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0"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合併団体への普通交付税優遇措置（合併算定替え）の縮減による歳入の減少や新庁舎建設等の大規模事業による歳出の増加に備え、</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極力取崩しをしないことを基本に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堅実な</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財政運営を行って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行わず、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たことにより増加している。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新庁舎整備事業などの大規模事業に係る市債発行を予定しており、平成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年度前後に市債償還のピークを迎える見込みであることから、それに備えて計画的に積立てを行うとともに、必要な財源を確保し、将来にわたる市財政の健全な運営を行っていく。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35,293
34,698
258.14
21,191,049
20,497,861
590,293
11,974,773
18,547,064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本市では建設から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年が経過している施設が</a:t>
          </a:r>
          <a:r>
            <a:rPr kumimoji="1" lang="en-US" altLang="ja-JP" sz="1100">
              <a:latin typeface="ＭＳ Ｐゴシック" panose="020B0600070205080204" pitchFamily="50" charset="-128"/>
              <a:ea typeface="ＭＳ Ｐゴシック" panose="020B0600070205080204" pitchFamily="50" charset="-128"/>
            </a:rPr>
            <a:t>63.2</a:t>
          </a:r>
          <a:r>
            <a:rPr kumimoji="1" lang="ja-JP" altLang="en-US" sz="1100">
              <a:latin typeface="ＭＳ Ｐゴシック" panose="020B0600070205080204" pitchFamily="50" charset="-128"/>
              <a:ea typeface="ＭＳ Ｐゴシック" panose="020B0600070205080204" pitchFamily="50" charset="-128"/>
            </a:rPr>
            <a:t>％を占めており、公共施設の老朽化が進行しているため、有形固定資産減価償却率が類似団体より高い水準にあると推測される。平成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は、公共施設等の再編による保有量の削減、計画保全による施設の長寿命化等に取り組むこととしており、今後策定する個別施設計画も活用しながら、効率的かつ健全な施設の管理運営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78" name="楕円 77"/>
        <xdr:cNvSpPr/>
      </xdr:nvSpPr>
      <xdr:spPr>
        <a:xfrm>
          <a:off x="4000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75370</xdr:rowOff>
    </xdr:from>
    <xdr:ext cx="405111" cy="259045"/>
    <xdr:sp macro="" textlink="">
      <xdr:nvSpPr>
        <xdr:cNvPr id="79"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0"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81" name="n_1mainValue有形固定資産減価償却率"/>
        <xdr:cNvSpPr txBox="1"/>
      </xdr:nvSpPr>
      <xdr:spPr>
        <a:xfrm>
          <a:off x="38360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型事業を抑制し、起債額が低額で推移しており起債残高が低い水準で保たれていたことに加えて、ふるさと納税を原資としたまちづくり応援基金等の基金残高が増加傾向になっていることから債務償還可能年数が類似団体よりも短くなったと推測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しかしながら、新庁舎整備事業や幼保一体型施設整備事業などの大型事業を控えていることから若干悪化する見通しである。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7" name="テキスト ボックス 9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5" name="テキスト ボックス 104"/>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3" name="直線コネクタ 112"/>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4"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5" name="直線コネクタ 114"/>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6"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17" name="直線コネクタ 116"/>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18"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19" name="フローチャート: 判断 118"/>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45811</xdr:rowOff>
    </xdr:from>
    <xdr:to>
      <xdr:col>76</xdr:col>
      <xdr:colOff>73025</xdr:colOff>
      <xdr:row>33</xdr:row>
      <xdr:rowOff>147411</xdr:rowOff>
    </xdr:to>
    <xdr:sp macro="" textlink="">
      <xdr:nvSpPr>
        <xdr:cNvPr id="125" name="楕円 124"/>
        <xdr:cNvSpPr/>
      </xdr:nvSpPr>
      <xdr:spPr>
        <a:xfrm>
          <a:off x="14744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24238</xdr:rowOff>
    </xdr:from>
    <xdr:ext cx="340478" cy="259045"/>
    <xdr:sp macro="" textlink="">
      <xdr:nvSpPr>
        <xdr:cNvPr id="126" name="債務償還可能年数該当値テキスト"/>
        <xdr:cNvSpPr txBox="1"/>
      </xdr:nvSpPr>
      <xdr:spPr>
        <a:xfrm>
          <a:off x="14846300" y="64536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35,293
34,698
258.14
21,191,049
20,497,861
590,293
11,974,773
18,547,064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162560</xdr:rowOff>
    </xdr:from>
    <xdr:to>
      <xdr:col>20</xdr:col>
      <xdr:colOff>38100</xdr:colOff>
      <xdr:row>35</xdr:row>
      <xdr:rowOff>92710</xdr:rowOff>
    </xdr:to>
    <xdr:sp macro="" textlink="">
      <xdr:nvSpPr>
        <xdr:cNvPr id="69" name="楕円 68"/>
        <xdr:cNvSpPr/>
      </xdr:nvSpPr>
      <xdr:spPr>
        <a:xfrm>
          <a:off x="3746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40022</xdr:rowOff>
    </xdr:from>
    <xdr:ext cx="405111" cy="259045"/>
    <xdr:sp macro="" textlink="">
      <xdr:nvSpPr>
        <xdr:cNvPr id="70"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1"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109237</xdr:rowOff>
    </xdr:from>
    <xdr:ext cx="405111" cy="259045"/>
    <xdr:sp macro="" textlink="">
      <xdr:nvSpPr>
        <xdr:cNvPr id="72" name="n_1mainValue【道路】&#10;有形固定資産減価償却率"/>
        <xdr:cNvSpPr txBox="1"/>
      </xdr:nvSpPr>
      <xdr:spPr>
        <a:xfrm>
          <a:off x="3582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4" name="フローチャート: 判断 103"/>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168999</xdr:rowOff>
    </xdr:from>
    <xdr:to>
      <xdr:col>50</xdr:col>
      <xdr:colOff>165100</xdr:colOff>
      <xdr:row>39</xdr:row>
      <xdr:rowOff>99149</xdr:rowOff>
    </xdr:to>
    <xdr:sp macro="" textlink="">
      <xdr:nvSpPr>
        <xdr:cNvPr id="110" name="楕円 109"/>
        <xdr:cNvSpPr/>
      </xdr:nvSpPr>
      <xdr:spPr>
        <a:xfrm>
          <a:off x="9588500" y="66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162272</xdr:rowOff>
    </xdr:from>
    <xdr:ext cx="534377" cy="259045"/>
    <xdr:sp macro="" textlink="">
      <xdr:nvSpPr>
        <xdr:cNvPr id="111"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2"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90276</xdr:rowOff>
    </xdr:from>
    <xdr:ext cx="534377" cy="259045"/>
    <xdr:sp macro="" textlink="">
      <xdr:nvSpPr>
        <xdr:cNvPr id="113" name="n_1mainValue【道路】&#10;一人当たり延長"/>
        <xdr:cNvSpPr txBox="1"/>
      </xdr:nvSpPr>
      <xdr:spPr>
        <a:xfrm>
          <a:off x="9359411" y="67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7" name="フローチャート: 判断 146"/>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53" name="楕円 152"/>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116312</xdr:rowOff>
    </xdr:from>
    <xdr:ext cx="405111" cy="259045"/>
    <xdr:sp macro="" textlink="">
      <xdr:nvSpPr>
        <xdr:cNvPr id="154"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156" name="n_1mainValue【橋りょう・トンネル】&#10;有形固定資産減価償却率"/>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88" name="フローチャート: 判断 187"/>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77776</xdr:rowOff>
    </xdr:from>
    <xdr:to>
      <xdr:col>50</xdr:col>
      <xdr:colOff>165100</xdr:colOff>
      <xdr:row>60</xdr:row>
      <xdr:rowOff>7926</xdr:rowOff>
    </xdr:to>
    <xdr:sp macro="" textlink="">
      <xdr:nvSpPr>
        <xdr:cNvPr id="194" name="楕円 193"/>
        <xdr:cNvSpPr/>
      </xdr:nvSpPr>
      <xdr:spPr>
        <a:xfrm>
          <a:off x="9588500" y="101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4486</xdr:rowOff>
    </xdr:from>
    <xdr:ext cx="599010" cy="259045"/>
    <xdr:sp macro="" textlink="">
      <xdr:nvSpPr>
        <xdr:cNvPr id="195"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6"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24453</xdr:rowOff>
    </xdr:from>
    <xdr:ext cx="599010" cy="259045"/>
    <xdr:sp macro="" textlink="">
      <xdr:nvSpPr>
        <xdr:cNvPr id="197" name="n_1mainValue【橋りょう・トンネル】&#10;一人当たり有形固定資産（償却資産）額"/>
        <xdr:cNvSpPr txBox="1"/>
      </xdr:nvSpPr>
      <xdr:spPr>
        <a:xfrm>
          <a:off x="9327095" y="996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0" name="フローチャート: 判断 229"/>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69214</xdr:rowOff>
    </xdr:from>
    <xdr:to>
      <xdr:col>20</xdr:col>
      <xdr:colOff>38100</xdr:colOff>
      <xdr:row>80</xdr:row>
      <xdr:rowOff>170814</xdr:rowOff>
    </xdr:to>
    <xdr:sp macro="" textlink="">
      <xdr:nvSpPr>
        <xdr:cNvPr id="236" name="楕円 235"/>
        <xdr:cNvSpPr/>
      </xdr:nvSpPr>
      <xdr:spPr>
        <a:xfrm>
          <a:off x="3746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53357</xdr:rowOff>
    </xdr:from>
    <xdr:ext cx="405111" cy="259045"/>
    <xdr:sp macro="" textlink="">
      <xdr:nvSpPr>
        <xdr:cNvPr id="237"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38"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15891</xdr:rowOff>
    </xdr:from>
    <xdr:ext cx="405111" cy="259045"/>
    <xdr:sp macro="" textlink="">
      <xdr:nvSpPr>
        <xdr:cNvPr id="239" name="n_1mainValue【公営住宅】&#10;有形固定資産減価償却率"/>
        <xdr:cNvSpPr txBox="1"/>
      </xdr:nvSpPr>
      <xdr:spPr>
        <a:xfrm>
          <a:off x="35820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3" name="直線コネクタ 26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5" name="直線コネクタ 26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7" name="直線コネクタ 26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6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69" name="フローチャート: 判断 26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0" name="フローチャート: 判断 26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1" name="フローチャート: 判断 27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66548</xdr:rowOff>
    </xdr:from>
    <xdr:to>
      <xdr:col>50</xdr:col>
      <xdr:colOff>165100</xdr:colOff>
      <xdr:row>83</xdr:row>
      <xdr:rowOff>168148</xdr:rowOff>
    </xdr:to>
    <xdr:sp macro="" textlink="">
      <xdr:nvSpPr>
        <xdr:cNvPr id="277" name="楕円 276"/>
        <xdr:cNvSpPr/>
      </xdr:nvSpPr>
      <xdr:spPr>
        <a:xfrm>
          <a:off x="9588500" y="1429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103140</xdr:rowOff>
    </xdr:from>
    <xdr:ext cx="469744" cy="259045"/>
    <xdr:sp macro="" textlink="">
      <xdr:nvSpPr>
        <xdr:cNvPr id="278"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79"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159275</xdr:rowOff>
    </xdr:from>
    <xdr:ext cx="469744" cy="259045"/>
    <xdr:sp macro="" textlink="">
      <xdr:nvSpPr>
        <xdr:cNvPr id="280" name="n_1mainValue【公営住宅】&#10;一人当たり面積"/>
        <xdr:cNvSpPr txBox="1"/>
      </xdr:nvSpPr>
      <xdr:spPr>
        <a:xfrm>
          <a:off x="9391727" y="143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8" name="テキスト ボックス 30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8" name="テキスト ボックス 31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22" name="直線コネクタ 321"/>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23"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24" name="直線コネクタ 323"/>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6" name="直線コネクタ 32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7"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8" name="フローチャート: 判断 327"/>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29" name="フローチャート: 判断 32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30" name="フローチャート: 判断 329"/>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110308</xdr:rowOff>
    </xdr:from>
    <xdr:to>
      <xdr:col>81</xdr:col>
      <xdr:colOff>101600</xdr:colOff>
      <xdr:row>38</xdr:row>
      <xdr:rowOff>40458</xdr:rowOff>
    </xdr:to>
    <xdr:sp macro="" textlink="">
      <xdr:nvSpPr>
        <xdr:cNvPr id="336" name="楕円 335"/>
        <xdr:cNvSpPr/>
      </xdr:nvSpPr>
      <xdr:spPr>
        <a:xfrm>
          <a:off x="15430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128831</xdr:rowOff>
    </xdr:from>
    <xdr:ext cx="405111" cy="259045"/>
    <xdr:sp macro="" textlink="">
      <xdr:nvSpPr>
        <xdr:cNvPr id="337"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38"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31586</xdr:rowOff>
    </xdr:from>
    <xdr:ext cx="405111" cy="259045"/>
    <xdr:sp macro="" textlink="">
      <xdr:nvSpPr>
        <xdr:cNvPr id="339" name="n_1mainValue【認定こども園・幼稚園・保育所】&#10;有形固定資産減価償却率"/>
        <xdr:cNvSpPr txBox="1"/>
      </xdr:nvSpPr>
      <xdr:spPr>
        <a:xfrm>
          <a:off x="152660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1" name="テキスト ボックス 35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3" name="テキスト ボックス 35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5" name="テキスト ボックス 35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7" name="テキスト ボックス 35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9" name="テキスト ボックス 35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1" name="テキスト ボックス 36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65" name="直線コネクタ 364"/>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6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67" name="直線コネクタ 36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68"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69" name="直線コネクタ 368"/>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70"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71" name="フローチャート: 判断 37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72" name="フローチャート: 判断 371"/>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73" name="フローチャート: 判断 372"/>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48260</xdr:rowOff>
    </xdr:from>
    <xdr:to>
      <xdr:col>112</xdr:col>
      <xdr:colOff>38100</xdr:colOff>
      <xdr:row>34</xdr:row>
      <xdr:rowOff>149860</xdr:rowOff>
    </xdr:to>
    <xdr:sp macro="" textlink="">
      <xdr:nvSpPr>
        <xdr:cNvPr id="379" name="楕円 378"/>
        <xdr:cNvSpPr/>
      </xdr:nvSpPr>
      <xdr:spPr>
        <a:xfrm>
          <a:off x="21272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64243</xdr:rowOff>
    </xdr:from>
    <xdr:ext cx="469744" cy="259045"/>
    <xdr:sp macro="" textlink="">
      <xdr:nvSpPr>
        <xdr:cNvPr id="380"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81"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166387</xdr:rowOff>
    </xdr:from>
    <xdr:ext cx="469744" cy="259045"/>
    <xdr:sp macro="" textlink="">
      <xdr:nvSpPr>
        <xdr:cNvPr id="382" name="n_1mainValue【認定こども園・幼稚園・保育所】&#10;一人当たり面積"/>
        <xdr:cNvSpPr txBox="1"/>
      </xdr:nvSpPr>
      <xdr:spPr>
        <a:xfrm>
          <a:off x="21075727"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3" name="テキスト ボックス 3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5" name="テキスト ボックス 3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5" name="テキスト ボックス 4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09" name="直線コネクタ 408"/>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10"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11" name="直線コネクタ 410"/>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12"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13" name="直線コネクタ 412"/>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4"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5" name="フローチャート: 判断 414"/>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16" name="フローチャート: 判断 415"/>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7" name="フローチャート: 判断 416"/>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12881</xdr:rowOff>
    </xdr:from>
    <xdr:to>
      <xdr:col>81</xdr:col>
      <xdr:colOff>101600</xdr:colOff>
      <xdr:row>59</xdr:row>
      <xdr:rowOff>114481</xdr:rowOff>
    </xdr:to>
    <xdr:sp macro="" textlink="">
      <xdr:nvSpPr>
        <xdr:cNvPr id="423" name="楕円 422"/>
        <xdr:cNvSpPr/>
      </xdr:nvSpPr>
      <xdr:spPr>
        <a:xfrm>
          <a:off x="15430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82023</xdr:rowOff>
    </xdr:from>
    <xdr:ext cx="405111" cy="259045"/>
    <xdr:sp macro="" textlink="">
      <xdr:nvSpPr>
        <xdr:cNvPr id="424"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25"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105608</xdr:rowOff>
    </xdr:from>
    <xdr:ext cx="405111" cy="259045"/>
    <xdr:sp macro="" textlink="">
      <xdr:nvSpPr>
        <xdr:cNvPr id="426" name="n_1mainValue【学校施設】&#10;有形固定資産減価償却率"/>
        <xdr:cNvSpPr txBox="1"/>
      </xdr:nvSpPr>
      <xdr:spPr>
        <a:xfrm>
          <a:off x="15266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49" name="直線コネクタ 448"/>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50"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51" name="直線コネクタ 450"/>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52"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53" name="直線コネクタ 452"/>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54"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55" name="フローチャート: 判断 454"/>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56" name="フローチャート: 判断 455"/>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57" name="フローチャート: 判断 456"/>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101447</xdr:rowOff>
    </xdr:from>
    <xdr:to>
      <xdr:col>112</xdr:col>
      <xdr:colOff>38100</xdr:colOff>
      <xdr:row>61</xdr:row>
      <xdr:rowOff>31597</xdr:rowOff>
    </xdr:to>
    <xdr:sp macro="" textlink="">
      <xdr:nvSpPr>
        <xdr:cNvPr id="463" name="楕円 462"/>
        <xdr:cNvSpPr/>
      </xdr:nvSpPr>
      <xdr:spPr>
        <a:xfrm>
          <a:off x="21272500" y="103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141140</xdr:rowOff>
    </xdr:from>
    <xdr:ext cx="469744" cy="259045"/>
    <xdr:sp macro="" textlink="">
      <xdr:nvSpPr>
        <xdr:cNvPr id="464"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6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48124</xdr:rowOff>
    </xdr:from>
    <xdr:ext cx="469744" cy="259045"/>
    <xdr:sp macro="" textlink="">
      <xdr:nvSpPr>
        <xdr:cNvPr id="466" name="n_1main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5" name="正方形/長方形 4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6" name="正方形/長方形 4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7" name="正方形/長方形 4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8" name="正方形/長方形 4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9" name="正方形/長方形 4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0" name="正方形/長方形 4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1" name="正方形/長方形 4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2" name="正方形/長方形 48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0" name="正方形/長方形 4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1" name="テキスト ボックス 4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2" name="直線コネクタ 4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3" name="テキスト ボックス 4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4" name="直線コネクタ 4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5" name="テキスト ボックス 4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6" name="直線コネクタ 4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7" name="テキスト ボックス 4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8" name="直線コネクタ 4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9" name="テキスト ボックス 4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0" name="直線コネクタ 4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1" name="テキスト ボックス 5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2" name="直線コネクタ 5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3" name="テキスト ボックス 5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5" name="テキスト ボックス 5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07" name="直線コネクタ 506"/>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08"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09" name="直線コネクタ 508"/>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10"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11" name="直線コネクタ 510"/>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12"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13" name="フローチャート: 判断 512"/>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14" name="フローチャート: 判断 513"/>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15" name="フローチャート: 判断 514"/>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10161</xdr:rowOff>
    </xdr:from>
    <xdr:to>
      <xdr:col>81</xdr:col>
      <xdr:colOff>101600</xdr:colOff>
      <xdr:row>104</xdr:row>
      <xdr:rowOff>111761</xdr:rowOff>
    </xdr:to>
    <xdr:sp macro="" textlink="">
      <xdr:nvSpPr>
        <xdr:cNvPr id="521" name="楕円 520"/>
        <xdr:cNvSpPr/>
      </xdr:nvSpPr>
      <xdr:spPr>
        <a:xfrm>
          <a:off x="15430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111141</xdr:rowOff>
    </xdr:from>
    <xdr:ext cx="405111" cy="259045"/>
    <xdr:sp macro="" textlink="">
      <xdr:nvSpPr>
        <xdr:cNvPr id="522"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23"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102888</xdr:rowOff>
    </xdr:from>
    <xdr:ext cx="405111" cy="259045"/>
    <xdr:sp macro="" textlink="">
      <xdr:nvSpPr>
        <xdr:cNvPr id="524" name="n_1mainValue【公民館】&#10;有形固定資産減価償却率"/>
        <xdr:cNvSpPr txBox="1"/>
      </xdr:nvSpPr>
      <xdr:spPr>
        <a:xfrm>
          <a:off x="15266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5" name="直線コネクタ 5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6" name="テキスト ボックス 5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7" name="直線コネクタ 5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8" name="テキスト ボックス 5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9" name="直線コネクタ 5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0" name="テキスト ボックス 5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1" name="直線コネクタ 5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2" name="テキスト ボックス 5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3" name="直線コネクタ 5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4" name="テキスト ボックス 5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5" name="直線コネクタ 5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6" name="テキスト ボックス 5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550" name="直線コネクタ 549"/>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551"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552" name="直線コネクタ 551"/>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553"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554" name="直線コネクタ 553"/>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555"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556" name="フローチャート: 判断 555"/>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557" name="フローチャート: 判断 556"/>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558" name="フローチャート: 判断 557"/>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160927</xdr:rowOff>
    </xdr:from>
    <xdr:to>
      <xdr:col>112</xdr:col>
      <xdr:colOff>38100</xdr:colOff>
      <xdr:row>106</xdr:row>
      <xdr:rowOff>91077</xdr:rowOff>
    </xdr:to>
    <xdr:sp macro="" textlink="">
      <xdr:nvSpPr>
        <xdr:cNvPr id="564" name="楕円 563"/>
        <xdr:cNvSpPr/>
      </xdr:nvSpPr>
      <xdr:spPr>
        <a:xfrm>
          <a:off x="2127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16164</xdr:rowOff>
    </xdr:from>
    <xdr:ext cx="469744" cy="259045"/>
    <xdr:sp macro="" textlink="">
      <xdr:nvSpPr>
        <xdr:cNvPr id="565"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566"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82204</xdr:rowOff>
    </xdr:from>
    <xdr:ext cx="469744" cy="259045"/>
    <xdr:sp macro="" textlink="">
      <xdr:nvSpPr>
        <xdr:cNvPr id="567" name="n_1mainValue【公民館】&#10;一人当たり面積"/>
        <xdr:cNvSpPr txBox="1"/>
      </xdr:nvSpPr>
      <xdr:spPr>
        <a:xfrm>
          <a:off x="210757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道路及び公営住宅については、類似団体と比較して特に有形固定資産減価償却率が高くなっている。公営住宅については、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施設中</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施設が築後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ており、施設の老朽化が一層進行することから公共施設等総合管理計画に基づき、建替え、用途廃止、個別改善等について検討するとともに、長寿命化が図れる施設については、定期的な点検と適時の修繕等により適切な管理運営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また、当市では子育て支援に力を入れており、幼保一体型施設を順次整備していっていることから、認定こども園・幼稚園・保育所の一人当たり面積が類似団体と比較しても非常に高い水準となっている。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35,293
34,698
258.14
21,191,049
20,497,861
590,293
11,974,773
18,547,064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70" name="直線コネクタ 69"/>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71"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72" name="直線コネクタ 71"/>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75"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76" name="フローチャート: 判断 75"/>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77" name="フローチャート: 判断 76"/>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78"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79" name="フローチャート: 判断 78"/>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80"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86" name="楕円 85"/>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33037</xdr:rowOff>
    </xdr:from>
    <xdr:ext cx="405111" cy="259045"/>
    <xdr:sp macro="" textlink="">
      <xdr:nvSpPr>
        <xdr:cNvPr id="87" name="n_1mainValue【体育館・プー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11" name="直線コネクタ 110"/>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12"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13" name="直線コネクタ 112"/>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1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15" name="直線コネクタ 11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1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17" name="フローチャート: 判断 11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18" name="フローチャート: 判断 117"/>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78757</xdr:rowOff>
    </xdr:from>
    <xdr:ext cx="469744" cy="259045"/>
    <xdr:sp macro="" textlink="">
      <xdr:nvSpPr>
        <xdr:cNvPr id="119"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20" name="フローチャート: 判断 119"/>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21"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119380</xdr:rowOff>
    </xdr:from>
    <xdr:to>
      <xdr:col>50</xdr:col>
      <xdr:colOff>165100</xdr:colOff>
      <xdr:row>62</xdr:row>
      <xdr:rowOff>49530</xdr:rowOff>
    </xdr:to>
    <xdr:sp macro="" textlink="">
      <xdr:nvSpPr>
        <xdr:cNvPr id="127" name="楕円 126"/>
        <xdr:cNvSpPr/>
      </xdr:nvSpPr>
      <xdr:spPr>
        <a:xfrm>
          <a:off x="9588500" y="105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66057</xdr:rowOff>
    </xdr:from>
    <xdr:ext cx="469744" cy="259045"/>
    <xdr:sp macro="" textlink="">
      <xdr:nvSpPr>
        <xdr:cNvPr id="128" name="n_1mainValue【体育館・プール】&#10;一人当たり面積"/>
        <xdr:cNvSpPr txBox="1"/>
      </xdr:nvSpPr>
      <xdr:spPr>
        <a:xfrm>
          <a:off x="9391727"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9" name="テキスト ボックス 1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0" name="直線コネクタ 1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1" name="テキスト ボックス 1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2" name="直線コネクタ 1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3" name="テキスト ボックス 1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4" name="直線コネクタ 1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5" name="テキスト ボックス 1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6" name="直線コネクタ 1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7" name="テキスト ボックス 1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48" name="直線コネクタ 1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49" name="テキスト ボックス 1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0" name="直線コネクタ 1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1" name="テキスト ボックス 1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153" name="直線コネクタ 152"/>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154"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155" name="直線コネクタ 154"/>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156"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157" name="直線コネクタ 156"/>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158"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159" name="フローチャート: 判断 158"/>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160" name="フローチャート: 判断 159"/>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92091</xdr:rowOff>
    </xdr:from>
    <xdr:ext cx="405111" cy="259045"/>
    <xdr:sp macro="" textlink="">
      <xdr:nvSpPr>
        <xdr:cNvPr id="161"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162" name="フローチャート: 判断 161"/>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163"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4" name="テキスト ボックス 1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5" name="テキスト ボックス 1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6" name="テキスト ボックス 1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7" name="テキスト ボックス 1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8" name="テキスト ボックス 1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34925</xdr:rowOff>
    </xdr:from>
    <xdr:to>
      <xdr:col>20</xdr:col>
      <xdr:colOff>38100</xdr:colOff>
      <xdr:row>83</xdr:row>
      <xdr:rowOff>136525</xdr:rowOff>
    </xdr:to>
    <xdr:sp macro="" textlink="">
      <xdr:nvSpPr>
        <xdr:cNvPr id="169" name="楕円 168"/>
        <xdr:cNvSpPr/>
      </xdr:nvSpPr>
      <xdr:spPr>
        <a:xfrm>
          <a:off x="3746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127652</xdr:rowOff>
    </xdr:from>
    <xdr:ext cx="405111" cy="259045"/>
    <xdr:sp macro="" textlink="">
      <xdr:nvSpPr>
        <xdr:cNvPr id="170" name="n_1mainValue【福祉施設】&#10;有形固定資産減価償却率"/>
        <xdr:cNvSpPr txBox="1"/>
      </xdr:nvSpPr>
      <xdr:spPr>
        <a:xfrm>
          <a:off x="35820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9" name="テキスト ボックス 1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0" name="直線コネクタ 1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181" name="直線コネクタ 1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182" name="テキスト ボックス 1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185" name="直線コネクタ 1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186" name="テキスト ボックス 1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7" name="直線コネクタ 1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88" name="テキスト ボックス 1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190" name="直線コネクタ 1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1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192" name="直線コネクタ 1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1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194" name="直線コネクタ 1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19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196" name="フローチャート: 判断 1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197" name="フローチャート: 判断 1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43451</xdr:rowOff>
    </xdr:from>
    <xdr:ext cx="469744" cy="259045"/>
    <xdr:sp macro="" textlink="">
      <xdr:nvSpPr>
        <xdr:cNvPr id="198"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199" name="フローチャート: 判断 198"/>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00"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98171</xdr:rowOff>
    </xdr:from>
    <xdr:to>
      <xdr:col>50</xdr:col>
      <xdr:colOff>165100</xdr:colOff>
      <xdr:row>85</xdr:row>
      <xdr:rowOff>28321</xdr:rowOff>
    </xdr:to>
    <xdr:sp macro="" textlink="">
      <xdr:nvSpPr>
        <xdr:cNvPr id="206" name="楕円 205"/>
        <xdr:cNvSpPr/>
      </xdr:nvSpPr>
      <xdr:spPr>
        <a:xfrm>
          <a:off x="9588500" y="144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44848</xdr:rowOff>
    </xdr:from>
    <xdr:ext cx="469744" cy="259045"/>
    <xdr:sp macro="" textlink="">
      <xdr:nvSpPr>
        <xdr:cNvPr id="207" name="n_1mainValue【福祉施設】&#10;一人当たり面積"/>
        <xdr:cNvSpPr txBox="1"/>
      </xdr:nvSpPr>
      <xdr:spPr>
        <a:xfrm>
          <a:off x="9391727" y="142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18" name="直線コネクタ 21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19" name="テキスト ボックス 21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0" name="直線コネクタ 21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1" name="テキスト ボックス 22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2" name="直線コネクタ 22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23" name="テキスト ボックス 22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24" name="直線コネクタ 22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25" name="テキスト ボックス 22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26" name="直線コネクタ 22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27" name="テキスト ボックス 22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28" name="直線コネクタ 22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29" name="テキスト ボックス 22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0" name="直線コネクタ 2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1" name="テキスト ボックス 2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233" name="直線コネクタ 232"/>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234"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235" name="直線コネクタ 234"/>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236"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237" name="直線コネクタ 236"/>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238"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239" name="フローチャート: 判断 238"/>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240" name="フローチャート: 判断 239"/>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77306</xdr:rowOff>
    </xdr:from>
    <xdr:ext cx="405111" cy="259045"/>
    <xdr:sp macro="" textlink="">
      <xdr:nvSpPr>
        <xdr:cNvPr id="241"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242" name="フローチャート: 判断 241"/>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243"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4" name="テキスト ボックス 2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5" name="テキスト ボックス 2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6" name="テキスト ボックス 2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47" name="テキスト ボックス 2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48" name="テキスト ボックス 2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89081</xdr:rowOff>
    </xdr:from>
    <xdr:to>
      <xdr:col>20</xdr:col>
      <xdr:colOff>38100</xdr:colOff>
      <xdr:row>103</xdr:row>
      <xdr:rowOff>19231</xdr:rowOff>
    </xdr:to>
    <xdr:sp macro="" textlink="">
      <xdr:nvSpPr>
        <xdr:cNvPr id="249" name="楕円 248"/>
        <xdr:cNvSpPr/>
      </xdr:nvSpPr>
      <xdr:spPr>
        <a:xfrm>
          <a:off x="3746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35758</xdr:rowOff>
    </xdr:from>
    <xdr:ext cx="405111" cy="259045"/>
    <xdr:sp macro="" textlink="">
      <xdr:nvSpPr>
        <xdr:cNvPr id="250" name="n_1mainValue【市民会館】&#10;有形固定資産減価償却率"/>
        <xdr:cNvSpPr txBox="1"/>
      </xdr:nvSpPr>
      <xdr:spPr>
        <a:xfrm>
          <a:off x="3582044" y="1735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1" name="正方形/長方形 2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2" name="正方形/長方形 2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3" name="正方形/長方形 2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4" name="正方形/長方形 2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5" name="正方形/長方形 2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6" name="正方形/長方形 2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7" name="正方形/長方形 2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8" name="正方形/長方形 25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59" name="テキスト ボックス 25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0" name="直線コネクタ 25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1" name="直線コネクタ 26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2" name="テキスト ボックス 26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63" name="直線コネクタ 26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64" name="テキスト ボックス 26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65" name="直線コネクタ 26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66" name="テキスト ボックス 26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67" name="直線コネクタ 26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68" name="テキスト ボックス 26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69" name="直線コネクタ 26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0" name="テキスト ボックス 26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1" name="直線コネクタ 27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2" name="テキスト ボックス 27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274" name="直線コネクタ 273"/>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275"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276" name="直線コネクタ 275"/>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277"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278" name="直線コネクタ 277"/>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279"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280" name="フローチャート: 判断 279"/>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281" name="フローチャート: 判断 280"/>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282"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283" name="フローチャート: 判断 28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284"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85" name="テキスト ボックス 28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6" name="テキスト ボックス 28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87" name="テキスト ボックス 28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88" name="テキスト ボックス 28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89" name="テキスト ボックス 28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139700</xdr:rowOff>
    </xdr:from>
    <xdr:to>
      <xdr:col>50</xdr:col>
      <xdr:colOff>165100</xdr:colOff>
      <xdr:row>103</xdr:row>
      <xdr:rowOff>69850</xdr:rowOff>
    </xdr:to>
    <xdr:sp macro="" textlink="">
      <xdr:nvSpPr>
        <xdr:cNvPr id="290" name="楕円 289"/>
        <xdr:cNvSpPr/>
      </xdr:nvSpPr>
      <xdr:spPr>
        <a:xfrm>
          <a:off x="958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86377</xdr:rowOff>
    </xdr:from>
    <xdr:ext cx="469744" cy="259045"/>
    <xdr:sp macro="" textlink="">
      <xdr:nvSpPr>
        <xdr:cNvPr id="291" name="n_1mainValue【市民会館】&#10;一人当たり面積"/>
        <xdr:cNvSpPr txBox="1"/>
      </xdr:nvSpPr>
      <xdr:spPr>
        <a:xfrm>
          <a:off x="93917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3" name="テキスト ボックス 30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3" name="テキスト ボックス 31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5" name="テキスト ボックス 3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17" name="直線コネクタ 316"/>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18"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19" name="直線コネクタ 318"/>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20"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1" name="直線コネクタ 320"/>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22"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23" name="フローチャート: 判断 322"/>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24" name="フローチャート: 判断 323"/>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8726</xdr:rowOff>
    </xdr:from>
    <xdr:ext cx="405111" cy="259045"/>
    <xdr:sp macro="" textlink="">
      <xdr:nvSpPr>
        <xdr:cNvPr id="325"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326" name="フローチャート: 判断 325"/>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327"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10704</xdr:rowOff>
    </xdr:from>
    <xdr:to>
      <xdr:col>81</xdr:col>
      <xdr:colOff>101600</xdr:colOff>
      <xdr:row>37</xdr:row>
      <xdr:rowOff>112304</xdr:rowOff>
    </xdr:to>
    <xdr:sp macro="" textlink="">
      <xdr:nvSpPr>
        <xdr:cNvPr id="333" name="楕円 332"/>
        <xdr:cNvSpPr/>
      </xdr:nvSpPr>
      <xdr:spPr>
        <a:xfrm>
          <a:off x="15430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128831</xdr:rowOff>
    </xdr:from>
    <xdr:ext cx="405111" cy="259045"/>
    <xdr:sp macro="" textlink="">
      <xdr:nvSpPr>
        <xdr:cNvPr id="334" name="n_1mainValue【一般廃棄物処理施設】&#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5" name="直線コネクタ 34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6" name="テキスト ボックス 34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7" name="直線コネクタ 34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8" name="テキスト ボックス 34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9" name="直線コネクタ 34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0" name="テキスト ボックス 34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1" name="直線コネクタ 35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2" name="テキスト ボックス 35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3" name="直線コネクタ 35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4" name="テキスト ボックス 35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5" name="直線コネクタ 35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6" name="テキスト ボックス 35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8" name="テキスト ボックス 35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360" name="直線コネクタ 359"/>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361"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362" name="直線コネクタ 361"/>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363"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364" name="直線コネクタ 363"/>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365"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366" name="フローチャート: 判断 365"/>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367" name="フローチャート: 判断 366"/>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60796</xdr:rowOff>
    </xdr:from>
    <xdr:ext cx="534377" cy="259045"/>
    <xdr:sp macro="" textlink="">
      <xdr:nvSpPr>
        <xdr:cNvPr id="368"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369" name="フローチャート: 判断 368"/>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370"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117643</xdr:rowOff>
    </xdr:from>
    <xdr:to>
      <xdr:col>112</xdr:col>
      <xdr:colOff>38100</xdr:colOff>
      <xdr:row>42</xdr:row>
      <xdr:rowOff>47793</xdr:rowOff>
    </xdr:to>
    <xdr:sp macro="" textlink="">
      <xdr:nvSpPr>
        <xdr:cNvPr id="376" name="楕円 375"/>
        <xdr:cNvSpPr/>
      </xdr:nvSpPr>
      <xdr:spPr>
        <a:xfrm>
          <a:off x="21272500" y="714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38920</xdr:rowOff>
    </xdr:from>
    <xdr:ext cx="534377" cy="259045"/>
    <xdr:sp macro="" textlink="">
      <xdr:nvSpPr>
        <xdr:cNvPr id="377" name="n_1mainValue【一般廃棄物処理施設】&#10;一人当たり有形固定資産（償却資産）額"/>
        <xdr:cNvSpPr txBox="1"/>
      </xdr:nvSpPr>
      <xdr:spPr>
        <a:xfrm>
          <a:off x="21043411" y="723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8" name="直線コネクタ 3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9" name="テキスト ボックス 3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0" name="直線コネクタ 3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1" name="テキスト ボックス 3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2" name="直線コネクタ 3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3" name="テキスト ボックス 3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4" name="直線コネクタ 3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5" name="テキスト ボックス 3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6" name="直線コネクタ 3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7" name="テキスト ボックス 3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8" name="直線コネクタ 3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9" name="テキスト ボックス 3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03" name="直線コネクタ 40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0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05" name="直線コネクタ 40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0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07" name="直線コネクタ 40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0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09" name="フローチャート: 判断 40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10" name="フローチャート: 判断 40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11"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412" name="フローチャート: 判断 411"/>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109781</xdr:rowOff>
    </xdr:from>
    <xdr:ext cx="405111" cy="259045"/>
    <xdr:sp macro="" textlink="">
      <xdr:nvSpPr>
        <xdr:cNvPr id="413"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419" name="楕円 418"/>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108149</xdr:rowOff>
    </xdr:from>
    <xdr:ext cx="405111" cy="259045"/>
    <xdr:sp macro="" textlink="">
      <xdr:nvSpPr>
        <xdr:cNvPr id="420" name="n_1mainValue【保健センター・保健所】&#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1" name="直線コネクタ 4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2" name="テキスト ボックス 4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3" name="直線コネクタ 4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4" name="テキスト ボックス 4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5" name="直線コネクタ 4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6" name="テキスト ボックス 4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7" name="直線コネクタ 4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8" name="テキスト ボックス 4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442" name="直線コネクタ 441"/>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443"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444" name="直線コネクタ 443"/>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45"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46" name="直線コネクタ 44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447"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448" name="フローチャート: 判断 447"/>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449" name="フローチャート: 判断 448"/>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450"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451" name="フローチャート: 判断 450"/>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452"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458" name="楕円 457"/>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112793</xdr:rowOff>
    </xdr:from>
    <xdr:ext cx="469744" cy="259045"/>
    <xdr:sp macro="" textlink="">
      <xdr:nvSpPr>
        <xdr:cNvPr id="459" name="n_1mainValue【保健センター・保健所】&#10;一人当たり面積"/>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6" name="直線コネクタ 4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7" name="テキスト ボックス 4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8" name="直線コネクタ 4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9" name="テキスト ボックス 4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0" name="直線コネクタ 4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1" name="テキスト ボックス 4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2" name="直線コネクタ 4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3" name="テキスト ボックス 4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4" name="直線コネクタ 4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5" name="テキスト ボックス 4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6" name="直線コネクタ 4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7" name="テキスト ボックス 4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01" name="直線コネクタ 500"/>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02"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03" name="直線コネクタ 502"/>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04"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05" name="直線コネクタ 50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06"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07" name="フローチャート: 判断 506"/>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08" name="フローチャート: 判断 50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103432</xdr:rowOff>
    </xdr:from>
    <xdr:ext cx="405111" cy="259045"/>
    <xdr:sp macro="" textlink="">
      <xdr:nvSpPr>
        <xdr:cNvPr id="509"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510" name="フローチャート: 判断 509"/>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511"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131536</xdr:rowOff>
    </xdr:from>
    <xdr:to>
      <xdr:col>81</xdr:col>
      <xdr:colOff>101600</xdr:colOff>
      <xdr:row>101</xdr:row>
      <xdr:rowOff>61686</xdr:rowOff>
    </xdr:to>
    <xdr:sp macro="" textlink="">
      <xdr:nvSpPr>
        <xdr:cNvPr id="517" name="楕円 516"/>
        <xdr:cNvSpPr/>
      </xdr:nvSpPr>
      <xdr:spPr>
        <a:xfrm>
          <a:off x="15430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78213</xdr:rowOff>
    </xdr:from>
    <xdr:ext cx="405111" cy="259045"/>
    <xdr:sp macro="" textlink="">
      <xdr:nvSpPr>
        <xdr:cNvPr id="518" name="n_1mainValue【庁舎】&#10;有形固定資産減価償却率"/>
        <xdr:cNvSpPr txBox="1"/>
      </xdr:nvSpPr>
      <xdr:spPr>
        <a:xfrm>
          <a:off x="152660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9" name="正方形/長方形 5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0" name="正方形/長方形 5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1" name="正方形/長方形 5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2" name="正方形/長方形 5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3" name="正方形/長方形 5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4" name="正方形/長方形 5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5" name="正方形/長方形 5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6" name="正方形/長方形 5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7" name="テキスト ボックス 5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8" name="直線コネクタ 5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9" name="直線コネクタ 52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0" name="テキスト ボックス 52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1" name="直線コネクタ 53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2" name="テキスト ボックス 53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3" name="直線コネクタ 53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4" name="テキスト ボックス 53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5" name="直線コネクタ 53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6" name="テキスト ボックス 53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7" name="直線コネクタ 5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8" name="テキスト ボックス 5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540" name="直線コネクタ 539"/>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541"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542" name="直線コネクタ 541"/>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543"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544" name="直線コネクタ 543"/>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545"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546" name="フローチャート: 判断 545"/>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547" name="フローチャート: 判断 546"/>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134129</xdr:rowOff>
    </xdr:from>
    <xdr:ext cx="469744" cy="259045"/>
    <xdr:sp macro="" textlink="">
      <xdr:nvSpPr>
        <xdr:cNvPr id="548" name="n_1aveValue【庁舎】&#10;一人当たり面積"/>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549" name="フローチャート: 判断 548"/>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550"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1" name="テキスト ボックス 5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2" name="テキスト ボックス 5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3" name="テキスト ボックス 5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4" name="テキスト ボックス 5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5" name="テキスト ボックス 5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11685</xdr:rowOff>
    </xdr:from>
    <xdr:to>
      <xdr:col>112</xdr:col>
      <xdr:colOff>38100</xdr:colOff>
      <xdr:row>104</xdr:row>
      <xdr:rowOff>113285</xdr:rowOff>
    </xdr:to>
    <xdr:sp macro="" textlink="">
      <xdr:nvSpPr>
        <xdr:cNvPr id="556" name="楕円 555"/>
        <xdr:cNvSpPr/>
      </xdr:nvSpPr>
      <xdr:spPr>
        <a:xfrm>
          <a:off x="21272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129812</xdr:rowOff>
    </xdr:from>
    <xdr:ext cx="469744" cy="259045"/>
    <xdr:sp macro="" textlink="">
      <xdr:nvSpPr>
        <xdr:cNvPr id="557" name="n_1mainValue【庁舎】&#10;一人当たり面積"/>
        <xdr:cNvSpPr txBox="1"/>
      </xdr:nvSpPr>
      <xdr:spPr>
        <a:xfrm>
          <a:off x="210757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市民会館と庁舎については、類似団体と比較して特に有形固定資産減価償却率が高くなっている。市民会館については、築後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ており老朽化が進行している。これまでも改修工事等を行ってきたが、今後一層の維持経費の増加が見込まれる。公共施設等総合管理計画に基づき、地元への施設譲渡や除却、ニーズを考慮したサービス内容の見直しや適正規模、適正配置について検討していく。また、庁舎については、築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前後が経過しておりかなり老朽化が進行している。さらに耐震基準も満たしていないことから、令和元年度竣工予定で建設を行っている。この建替えにあたっては、ほかの関連施設との複合化も含め将来を見据えた計画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35,293
34,698
258.14
21,191,049
20,497,861
590,293
11,974,773
18,547,064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分母である基準財政需要額は、国勢調査の人口を用いて算出する費目において、人口減少により（平成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年国勢調査（速報値）：</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35,207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人→（確定値）：</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35,179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人）、需要額が減少した。また、地域経済・雇用対策費や包括算定経費の単位費用の減少なども影響している。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分子である基準財政収入額は、市内企業の緩やかな業績回復などにより微増した。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今後は、第</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次備前市総合計画に基づいた「教育のまち備前」を目指し、人口減少対策に努めていく。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85725</xdr:rowOff>
    </xdr:to>
    <xdr:cxnSp macro="">
      <xdr:nvCxnSpPr>
        <xdr:cNvPr id="72" name="直線コネクタ 71"/>
        <xdr:cNvCxnSpPr/>
      </xdr:nvCxnSpPr>
      <xdr:spPr>
        <a:xfrm>
          <a:off x="3225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xdr:cNvCxnSpPr/>
      </xdr:nvCxnSpPr>
      <xdr:spPr>
        <a:xfrm>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経常収支比率は、前年度から</a:t>
          </a:r>
          <a:r>
            <a:rPr kumimoji="1" lang="en-US" altLang="ja-JP" sz="1200">
              <a:latin typeface="ＭＳ Ｐゴシック" panose="020B0600070205080204" pitchFamily="50" charset="-128"/>
              <a:ea typeface="ＭＳ Ｐゴシック" panose="020B0600070205080204" pitchFamily="50" charset="-128"/>
            </a:rPr>
            <a:t>94</a:t>
          </a:r>
          <a:r>
            <a:rPr kumimoji="1" lang="ja-JP" altLang="en-US" sz="1200">
              <a:latin typeface="ＭＳ Ｐゴシック" panose="020B0600070205080204" pitchFamily="50" charset="-128"/>
              <a:ea typeface="ＭＳ Ｐゴシック" panose="020B0600070205080204" pitchFamily="50" charset="-128"/>
            </a:rPr>
            <a:t>％を超え悪化傾向にある。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歳出は、保育料無償化や学校教育の充実に伴う物件費の増加、公債費における元金償還金の増加、後期高齢者医療事業及び介護保険事業に係る繰出金の増加が主な悪化要因となっている。歳入は、普通交付税の合併算定替えに係る優遇措置の減額が大きく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今後は、人口減少対策や企業誘致等を積極的に行うなど、経常一般財源の確保を目指すとともに、事業の見直しや公共施設の統廃合、民間委託などによる経費節減に努めていく。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62</xdr:row>
      <xdr:rowOff>160274</xdr:rowOff>
    </xdr:to>
    <xdr:cxnSp macro="">
      <xdr:nvCxnSpPr>
        <xdr:cNvPr id="130" name="直線コネクタ 129"/>
        <xdr:cNvCxnSpPr/>
      </xdr:nvCxnSpPr>
      <xdr:spPr>
        <a:xfrm>
          <a:off x="4114800" y="1078052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150622</xdr:rowOff>
    </xdr:to>
    <xdr:cxnSp macro="">
      <xdr:nvCxnSpPr>
        <xdr:cNvPr id="133" name="直線コネクタ 132"/>
        <xdr:cNvCxnSpPr/>
      </xdr:nvCxnSpPr>
      <xdr:spPr>
        <a:xfrm>
          <a:off x="3225800" y="10601960"/>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61</xdr:row>
      <xdr:rowOff>153162</xdr:rowOff>
    </xdr:to>
    <xdr:cxnSp macro="">
      <xdr:nvCxnSpPr>
        <xdr:cNvPr id="136" name="直線コネクタ 135"/>
        <xdr:cNvCxnSpPr/>
      </xdr:nvCxnSpPr>
      <xdr:spPr>
        <a:xfrm flipV="1">
          <a:off x="2336800" y="106019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61</xdr:row>
      <xdr:rowOff>162814</xdr:rowOff>
    </xdr:to>
    <xdr:cxnSp macro="">
      <xdr:nvCxnSpPr>
        <xdr:cNvPr id="139" name="直線コネクタ 138"/>
        <xdr:cNvCxnSpPr/>
      </xdr:nvCxnSpPr>
      <xdr:spPr>
        <a:xfrm flipV="1">
          <a:off x="1447800" y="106116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9" name="楕円 148"/>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81551</xdr:rowOff>
    </xdr:from>
    <xdr:ext cx="762000" cy="259045"/>
    <xdr:sp macro="" textlink="">
      <xdr:nvSpPr>
        <xdr:cNvPr id="150" name="財政構造の弾力性該当値テキスト"/>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1" name="楕円 150"/>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14749</xdr:rowOff>
    </xdr:from>
    <xdr:ext cx="736600" cy="259045"/>
    <xdr:sp macro="" textlink="">
      <xdr:nvSpPr>
        <xdr:cNvPr id="152" name="テキスト ボックス 151"/>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3" name="楕円 152"/>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7637</xdr:rowOff>
    </xdr:from>
    <xdr:ext cx="762000" cy="259045"/>
    <xdr:sp macro="" textlink="">
      <xdr:nvSpPr>
        <xdr:cNvPr id="154" name="テキスト ボックス 153"/>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5" name="楕円 154"/>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17289</xdr:rowOff>
    </xdr:from>
    <xdr:ext cx="762000" cy="259045"/>
    <xdr:sp macro="" textlink="">
      <xdr:nvSpPr>
        <xdr:cNvPr id="156" name="テキスト ボックス 155"/>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112014</xdr:rowOff>
    </xdr:from>
    <xdr:to>
      <xdr:col>7</xdr:col>
      <xdr:colOff>31750</xdr:colOff>
      <xdr:row>62</xdr:row>
      <xdr:rowOff>42164</xdr:rowOff>
    </xdr:to>
    <xdr:sp macro="" textlink="">
      <xdr:nvSpPr>
        <xdr:cNvPr id="157" name="楕円 156"/>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26941</xdr:rowOff>
    </xdr:from>
    <xdr:ext cx="762000" cy="259045"/>
    <xdr:sp macro="" textlink="">
      <xdr:nvSpPr>
        <xdr:cNvPr id="158" name="テキスト ボックス 157"/>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人件費・物件費等決算額は、ふるさと納税寄附金に係る返礼品の見直しなどの影響で、総額では前年度から減少している。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しかし、市営バス運営経費や</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ＡＬＴ（英語指導助手）</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配置事業に係る経費、小・中学校非常勤講師及び学校図書館司書に係る賃金など、経常的な物件費も高水準で推移していることから、例外なく費用対効果を検証し、事業の見直しを行っていく。</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84586</xdr:rowOff>
    </xdr:from>
    <xdr:to>
      <xdr:col>23</xdr:col>
      <xdr:colOff>133350</xdr:colOff>
      <xdr:row>82</xdr:row>
      <xdr:rowOff>117129</xdr:rowOff>
    </xdr:to>
    <xdr:cxnSp macro="">
      <xdr:nvCxnSpPr>
        <xdr:cNvPr id="193" name="直線コネクタ 192"/>
        <xdr:cNvCxnSpPr/>
      </xdr:nvCxnSpPr>
      <xdr:spPr>
        <a:xfrm flipV="1">
          <a:off x="4114800" y="14143486"/>
          <a:ext cx="8382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79164</xdr:rowOff>
    </xdr:from>
    <xdr:to>
      <xdr:col>19</xdr:col>
      <xdr:colOff>133350</xdr:colOff>
      <xdr:row>82</xdr:row>
      <xdr:rowOff>117129</xdr:rowOff>
    </xdr:to>
    <xdr:cxnSp macro="">
      <xdr:nvCxnSpPr>
        <xdr:cNvPr id="196" name="直線コネクタ 195"/>
        <xdr:cNvCxnSpPr/>
      </xdr:nvCxnSpPr>
      <xdr:spPr>
        <a:xfrm>
          <a:off x="3225800" y="14138064"/>
          <a:ext cx="889000" cy="3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80956</xdr:rowOff>
    </xdr:from>
    <xdr:to>
      <xdr:col>15</xdr:col>
      <xdr:colOff>82550</xdr:colOff>
      <xdr:row>82</xdr:row>
      <xdr:rowOff>79164</xdr:rowOff>
    </xdr:to>
    <xdr:cxnSp macro="">
      <xdr:nvCxnSpPr>
        <xdr:cNvPr id="199" name="直線コネクタ 198"/>
        <xdr:cNvCxnSpPr/>
      </xdr:nvCxnSpPr>
      <xdr:spPr>
        <a:xfrm>
          <a:off x="2336800" y="13968406"/>
          <a:ext cx="889000" cy="1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49109</xdr:rowOff>
    </xdr:from>
    <xdr:to>
      <xdr:col>11</xdr:col>
      <xdr:colOff>31750</xdr:colOff>
      <xdr:row>81</xdr:row>
      <xdr:rowOff>80956</xdr:rowOff>
    </xdr:to>
    <xdr:cxnSp macro="">
      <xdr:nvCxnSpPr>
        <xdr:cNvPr id="202" name="直線コネクタ 201"/>
        <xdr:cNvCxnSpPr/>
      </xdr:nvCxnSpPr>
      <xdr:spPr>
        <a:xfrm>
          <a:off x="1447800" y="13936559"/>
          <a:ext cx="889000" cy="3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33786</xdr:rowOff>
    </xdr:from>
    <xdr:to>
      <xdr:col>23</xdr:col>
      <xdr:colOff>184150</xdr:colOff>
      <xdr:row>82</xdr:row>
      <xdr:rowOff>135386</xdr:rowOff>
    </xdr:to>
    <xdr:sp macro="" textlink="">
      <xdr:nvSpPr>
        <xdr:cNvPr id="212" name="楕円 211"/>
        <xdr:cNvSpPr/>
      </xdr:nvSpPr>
      <xdr:spPr>
        <a:xfrm>
          <a:off x="4902200" y="1409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5863</xdr:rowOff>
    </xdr:from>
    <xdr:ext cx="762000" cy="259045"/>
    <xdr:sp macro="" textlink="">
      <xdr:nvSpPr>
        <xdr:cNvPr id="213" name="人件費・物件費等の状況該当値テキスト"/>
        <xdr:cNvSpPr txBox="1"/>
      </xdr:nvSpPr>
      <xdr:spPr>
        <a:xfrm>
          <a:off x="5041900" y="1406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66329</xdr:rowOff>
    </xdr:from>
    <xdr:to>
      <xdr:col>19</xdr:col>
      <xdr:colOff>184150</xdr:colOff>
      <xdr:row>82</xdr:row>
      <xdr:rowOff>167929</xdr:rowOff>
    </xdr:to>
    <xdr:sp macro="" textlink="">
      <xdr:nvSpPr>
        <xdr:cNvPr id="214" name="楕円 213"/>
        <xdr:cNvSpPr/>
      </xdr:nvSpPr>
      <xdr:spPr>
        <a:xfrm>
          <a:off x="4064000" y="14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152706</xdr:rowOff>
    </xdr:from>
    <xdr:ext cx="736600" cy="259045"/>
    <xdr:sp macro="" textlink="">
      <xdr:nvSpPr>
        <xdr:cNvPr id="215" name="テキスト ボックス 214"/>
        <xdr:cNvSpPr txBox="1"/>
      </xdr:nvSpPr>
      <xdr:spPr>
        <a:xfrm>
          <a:off x="3733800" y="1421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28364</xdr:rowOff>
    </xdr:from>
    <xdr:to>
      <xdr:col>15</xdr:col>
      <xdr:colOff>133350</xdr:colOff>
      <xdr:row>82</xdr:row>
      <xdr:rowOff>129964</xdr:rowOff>
    </xdr:to>
    <xdr:sp macro="" textlink="">
      <xdr:nvSpPr>
        <xdr:cNvPr id="216" name="楕円 215"/>
        <xdr:cNvSpPr/>
      </xdr:nvSpPr>
      <xdr:spPr>
        <a:xfrm>
          <a:off x="3175000" y="140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114741</xdr:rowOff>
    </xdr:from>
    <xdr:ext cx="762000" cy="259045"/>
    <xdr:sp macro="" textlink="">
      <xdr:nvSpPr>
        <xdr:cNvPr id="217" name="テキスト ボックス 216"/>
        <xdr:cNvSpPr txBox="1"/>
      </xdr:nvSpPr>
      <xdr:spPr>
        <a:xfrm>
          <a:off x="2844800" y="1417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30156</xdr:rowOff>
    </xdr:from>
    <xdr:to>
      <xdr:col>11</xdr:col>
      <xdr:colOff>82550</xdr:colOff>
      <xdr:row>81</xdr:row>
      <xdr:rowOff>131756</xdr:rowOff>
    </xdr:to>
    <xdr:sp macro="" textlink="">
      <xdr:nvSpPr>
        <xdr:cNvPr id="218" name="楕円 217"/>
        <xdr:cNvSpPr/>
      </xdr:nvSpPr>
      <xdr:spPr>
        <a:xfrm>
          <a:off x="2286000" y="139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141933</xdr:rowOff>
    </xdr:from>
    <xdr:ext cx="762000" cy="259045"/>
    <xdr:sp macro="" textlink="">
      <xdr:nvSpPr>
        <xdr:cNvPr id="219" name="テキスト ボックス 218"/>
        <xdr:cNvSpPr txBox="1"/>
      </xdr:nvSpPr>
      <xdr:spPr>
        <a:xfrm>
          <a:off x="1955800" y="1368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169759</xdr:rowOff>
    </xdr:from>
    <xdr:to>
      <xdr:col>7</xdr:col>
      <xdr:colOff>31750</xdr:colOff>
      <xdr:row>81</xdr:row>
      <xdr:rowOff>99909</xdr:rowOff>
    </xdr:to>
    <xdr:sp macro="" textlink="">
      <xdr:nvSpPr>
        <xdr:cNvPr id="220" name="楕円 219"/>
        <xdr:cNvSpPr/>
      </xdr:nvSpPr>
      <xdr:spPr>
        <a:xfrm>
          <a:off x="1397000" y="138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110086</xdr:rowOff>
    </xdr:from>
    <xdr:ext cx="762000" cy="259045"/>
    <xdr:sp macro="" textlink="">
      <xdr:nvSpPr>
        <xdr:cNvPr id="221" name="テキスト ボックス 220"/>
        <xdr:cNvSpPr txBox="1"/>
      </xdr:nvSpPr>
      <xdr:spPr>
        <a:xfrm>
          <a:off x="1066800" y="1365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国の人事院勧告に従っているので、類似団体と給与水準は、概ね変わらない。</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今後の給与の取扱いについては、上記を踏まえた上で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国、県、近隣市町村等の動向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に注視し検討していく。</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lang="ja-JP" altLang="en-US" sz="1200">
              <a:effectLst/>
              <a:latin typeface="ＭＳ Ｐゴシック" panose="020B0600070205080204" pitchFamily="50" charset="-128"/>
              <a:ea typeface="ＭＳ Ｐゴシック" panose="020B0600070205080204" pitchFamily="50" charset="-128"/>
            </a:rPr>
            <a:t>なお、平成</a:t>
          </a:r>
          <a:r>
            <a:rPr lang="en-US" altLang="ja-JP" sz="1200">
              <a:effectLst/>
              <a:latin typeface="ＭＳ Ｐゴシック" panose="020B0600070205080204" pitchFamily="50" charset="-128"/>
              <a:ea typeface="ＭＳ Ｐゴシック" panose="020B0600070205080204" pitchFamily="50" charset="-128"/>
            </a:rPr>
            <a:t>29</a:t>
          </a:r>
          <a:r>
            <a:rPr lang="ja-JP" altLang="en-US" sz="1200">
              <a:effectLst/>
              <a:latin typeface="ＭＳ Ｐゴシック" panose="020B0600070205080204" pitchFamily="50" charset="-128"/>
              <a:ea typeface="ＭＳ Ｐゴシック" panose="020B0600070205080204" pitchFamily="50" charset="-128"/>
            </a:rPr>
            <a:t>年度の数値については、当該資料作成時点において、平成</a:t>
          </a:r>
          <a:r>
            <a:rPr lang="en-US" altLang="ja-JP" sz="1200">
              <a:effectLst/>
              <a:latin typeface="ＭＳ Ｐゴシック" panose="020B0600070205080204" pitchFamily="50" charset="-128"/>
              <a:ea typeface="ＭＳ Ｐゴシック" panose="020B0600070205080204" pitchFamily="50" charset="-128"/>
            </a:rPr>
            <a:t>30</a:t>
          </a:r>
          <a:r>
            <a:rPr lang="ja-JP" altLang="en-US" sz="1200">
              <a:effectLst/>
              <a:latin typeface="ＭＳ Ｐゴシック" panose="020B0600070205080204" pitchFamily="50" charset="-128"/>
              <a:ea typeface="ＭＳ Ｐゴシック" panose="020B0600070205080204" pitchFamily="50" charset="-128"/>
            </a:rPr>
            <a:t>年調査結果が未公表のため、前年度数値を引用している。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138995</xdr:rowOff>
    </xdr:to>
    <xdr:cxnSp macro="">
      <xdr:nvCxnSpPr>
        <xdr:cNvPr id="255" name="直線コネクタ 254"/>
        <xdr:cNvCxnSpPr/>
      </xdr:nvCxnSpPr>
      <xdr:spPr>
        <a:xfrm>
          <a:off x="16179800" y="1471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85</xdr:row>
      <xdr:rowOff>165805</xdr:rowOff>
    </xdr:to>
    <xdr:cxnSp macro="">
      <xdr:nvCxnSpPr>
        <xdr:cNvPr id="258" name="直線コネクタ 257"/>
        <xdr:cNvCxnSpPr/>
      </xdr:nvCxnSpPr>
      <xdr:spPr>
        <a:xfrm flipV="1">
          <a:off x="15290800" y="1471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165805</xdr:rowOff>
    </xdr:to>
    <xdr:cxnSp macro="">
      <xdr:nvCxnSpPr>
        <xdr:cNvPr id="261" name="直線コネクタ 260"/>
        <xdr:cNvCxnSpPr/>
      </xdr:nvCxnSpPr>
      <xdr:spPr>
        <a:xfrm>
          <a:off x="14401800" y="146452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98778</xdr:rowOff>
    </xdr:to>
    <xdr:cxnSp macro="">
      <xdr:nvCxnSpPr>
        <xdr:cNvPr id="264" name="直線コネクタ 263"/>
        <xdr:cNvCxnSpPr/>
      </xdr:nvCxnSpPr>
      <xdr:spPr>
        <a:xfrm flipV="1">
          <a:off x="13512800" y="146452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4" name="楕円 273"/>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5" name="給与水準   （国との比較）該当値テキスト"/>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6" name="楕円 275"/>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77" name="テキスト ボックス 276"/>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8" name="楕円 277"/>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79" name="テキスト ボックス 278"/>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1" name="テキスト ボックス 280"/>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2" name="楕円 281"/>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83" name="テキスト ボックス 282"/>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これは、分母である人口</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35,903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35,293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と人口減</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対策である保育料無償化による園児数の増加に対応するため、保育士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たことなどに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増加したためである。（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今後も住民サービスの向上に配慮しつつ、第</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次定員適正化計画に基づき定員管理の適正化に努め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142784</xdr:rowOff>
    </xdr:from>
    <xdr:to>
      <xdr:col>81</xdr:col>
      <xdr:colOff>44450</xdr:colOff>
      <xdr:row>65</xdr:row>
      <xdr:rowOff>4082</xdr:rowOff>
    </xdr:to>
    <xdr:cxnSp macro="">
      <xdr:nvCxnSpPr>
        <xdr:cNvPr id="320" name="直線コネクタ 319"/>
        <xdr:cNvCxnSpPr/>
      </xdr:nvCxnSpPr>
      <xdr:spPr>
        <a:xfrm>
          <a:off x="16179800" y="11115584"/>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53159</xdr:rowOff>
    </xdr:from>
    <xdr:to>
      <xdr:col>77</xdr:col>
      <xdr:colOff>44450</xdr:colOff>
      <xdr:row>64</xdr:row>
      <xdr:rowOff>142784</xdr:rowOff>
    </xdr:to>
    <xdr:cxnSp macro="">
      <xdr:nvCxnSpPr>
        <xdr:cNvPr id="323" name="直線コネクタ 322"/>
        <xdr:cNvCxnSpPr/>
      </xdr:nvCxnSpPr>
      <xdr:spPr>
        <a:xfrm>
          <a:off x="15290800" y="1102595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121194</xdr:rowOff>
    </xdr:from>
    <xdr:to>
      <xdr:col>72</xdr:col>
      <xdr:colOff>203200</xdr:colOff>
      <xdr:row>64</xdr:row>
      <xdr:rowOff>53159</xdr:rowOff>
    </xdr:to>
    <xdr:cxnSp macro="">
      <xdr:nvCxnSpPr>
        <xdr:cNvPr id="326" name="直線コネクタ 325"/>
        <xdr:cNvCxnSpPr/>
      </xdr:nvCxnSpPr>
      <xdr:spPr>
        <a:xfrm>
          <a:off x="14401800" y="1092254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117747</xdr:rowOff>
    </xdr:from>
    <xdr:to>
      <xdr:col>68</xdr:col>
      <xdr:colOff>152400</xdr:colOff>
      <xdr:row>63</xdr:row>
      <xdr:rowOff>121194</xdr:rowOff>
    </xdr:to>
    <xdr:cxnSp macro="">
      <xdr:nvCxnSpPr>
        <xdr:cNvPr id="329" name="直線コネクタ 328"/>
        <xdr:cNvCxnSpPr/>
      </xdr:nvCxnSpPr>
      <xdr:spPr>
        <a:xfrm>
          <a:off x="13512800" y="1091909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121846</xdr:rowOff>
    </xdr:from>
    <xdr:ext cx="762000" cy="259045"/>
    <xdr:sp macro="" textlink="">
      <xdr:nvSpPr>
        <xdr:cNvPr id="331" name="テキスト ボックス 330"/>
        <xdr:cNvSpPr txBox="1"/>
      </xdr:nvSpPr>
      <xdr:spPr>
        <a:xfrm>
          <a:off x="14020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116676</xdr:rowOff>
    </xdr:from>
    <xdr:ext cx="762000" cy="259045"/>
    <xdr:sp macro="" textlink="">
      <xdr:nvSpPr>
        <xdr:cNvPr id="333" name="テキスト ボックス 332"/>
        <xdr:cNvSpPr txBox="1"/>
      </xdr:nvSpPr>
      <xdr:spPr>
        <a:xfrm>
          <a:off x="13131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124732</xdr:rowOff>
    </xdr:from>
    <xdr:to>
      <xdr:col>81</xdr:col>
      <xdr:colOff>95250</xdr:colOff>
      <xdr:row>65</xdr:row>
      <xdr:rowOff>54882</xdr:rowOff>
    </xdr:to>
    <xdr:sp macro="" textlink="">
      <xdr:nvSpPr>
        <xdr:cNvPr id="339" name="楕円 338"/>
        <xdr:cNvSpPr/>
      </xdr:nvSpPr>
      <xdr:spPr>
        <a:xfrm>
          <a:off x="16967200" y="110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96809</xdr:rowOff>
    </xdr:from>
    <xdr:ext cx="762000" cy="259045"/>
    <xdr:sp macro="" textlink="">
      <xdr:nvSpPr>
        <xdr:cNvPr id="340" name="定員管理の状況該当値テキスト"/>
        <xdr:cNvSpPr txBox="1"/>
      </xdr:nvSpPr>
      <xdr:spPr>
        <a:xfrm>
          <a:off x="17106900" y="11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91984</xdr:rowOff>
    </xdr:from>
    <xdr:to>
      <xdr:col>77</xdr:col>
      <xdr:colOff>95250</xdr:colOff>
      <xdr:row>65</xdr:row>
      <xdr:rowOff>22134</xdr:rowOff>
    </xdr:to>
    <xdr:sp macro="" textlink="">
      <xdr:nvSpPr>
        <xdr:cNvPr id="341" name="楕円 340"/>
        <xdr:cNvSpPr/>
      </xdr:nvSpPr>
      <xdr:spPr>
        <a:xfrm>
          <a:off x="16129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6911</xdr:rowOff>
    </xdr:from>
    <xdr:ext cx="736600" cy="259045"/>
    <xdr:sp macro="" textlink="">
      <xdr:nvSpPr>
        <xdr:cNvPr id="342" name="テキスト ボックス 341"/>
        <xdr:cNvSpPr txBox="1"/>
      </xdr:nvSpPr>
      <xdr:spPr>
        <a:xfrm>
          <a:off x="15798800" y="1115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2359</xdr:rowOff>
    </xdr:from>
    <xdr:to>
      <xdr:col>73</xdr:col>
      <xdr:colOff>44450</xdr:colOff>
      <xdr:row>64</xdr:row>
      <xdr:rowOff>103959</xdr:rowOff>
    </xdr:to>
    <xdr:sp macro="" textlink="">
      <xdr:nvSpPr>
        <xdr:cNvPr id="343" name="楕円 342"/>
        <xdr:cNvSpPr/>
      </xdr:nvSpPr>
      <xdr:spPr>
        <a:xfrm>
          <a:off x="15240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88736</xdr:rowOff>
    </xdr:from>
    <xdr:ext cx="762000" cy="259045"/>
    <xdr:sp macro="" textlink="">
      <xdr:nvSpPr>
        <xdr:cNvPr id="344" name="テキスト ボックス 343"/>
        <xdr:cNvSpPr txBox="1"/>
      </xdr:nvSpPr>
      <xdr:spPr>
        <a:xfrm>
          <a:off x="14909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70394</xdr:rowOff>
    </xdr:from>
    <xdr:to>
      <xdr:col>68</xdr:col>
      <xdr:colOff>203200</xdr:colOff>
      <xdr:row>64</xdr:row>
      <xdr:rowOff>544</xdr:rowOff>
    </xdr:to>
    <xdr:sp macro="" textlink="">
      <xdr:nvSpPr>
        <xdr:cNvPr id="345" name="楕円 344"/>
        <xdr:cNvSpPr/>
      </xdr:nvSpPr>
      <xdr:spPr>
        <a:xfrm>
          <a:off x="14351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156771</xdr:rowOff>
    </xdr:from>
    <xdr:ext cx="762000" cy="259045"/>
    <xdr:sp macro="" textlink="">
      <xdr:nvSpPr>
        <xdr:cNvPr id="346" name="テキスト ボックス 345"/>
        <xdr:cNvSpPr txBox="1"/>
      </xdr:nvSpPr>
      <xdr:spPr>
        <a:xfrm>
          <a:off x="14020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66947</xdr:rowOff>
    </xdr:from>
    <xdr:to>
      <xdr:col>64</xdr:col>
      <xdr:colOff>152400</xdr:colOff>
      <xdr:row>63</xdr:row>
      <xdr:rowOff>168547</xdr:rowOff>
    </xdr:to>
    <xdr:sp macro="" textlink="">
      <xdr:nvSpPr>
        <xdr:cNvPr id="347" name="楕円 346"/>
        <xdr:cNvSpPr/>
      </xdr:nvSpPr>
      <xdr:spPr>
        <a:xfrm>
          <a:off x="13462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153324</xdr:rowOff>
    </xdr:from>
    <xdr:ext cx="762000" cy="259045"/>
    <xdr:sp macro="" textlink="">
      <xdr:nvSpPr>
        <xdr:cNvPr id="348" name="テキスト ボックス 347"/>
        <xdr:cNvSpPr txBox="1"/>
      </xdr:nvSpPr>
      <xdr:spPr>
        <a:xfrm>
          <a:off x="13131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年度の実質公債費率は</a:t>
          </a:r>
          <a:r>
            <a:rPr kumimoji="1" lang="en-US" altLang="ja-JP" sz="1050">
              <a:latin typeface="ＭＳ Ｐゴシック" panose="020B0600070205080204" pitchFamily="50" charset="-128"/>
              <a:ea typeface="ＭＳ Ｐゴシック" panose="020B0600070205080204" pitchFamily="50" charset="-128"/>
            </a:rPr>
            <a:t>12.5</a:t>
          </a:r>
          <a:r>
            <a:rPr kumimoji="1" lang="ja-JP" altLang="en-US" sz="1050">
              <a:latin typeface="ＭＳ Ｐゴシック" panose="020B0600070205080204" pitchFamily="50" charset="-128"/>
              <a:ea typeface="ＭＳ Ｐゴシック" panose="020B0600070205080204" pitchFamily="50" charset="-128"/>
            </a:rPr>
            <a:t>％で、対前年度比で</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ポイント悪化しているが、早期健全化基準（</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％）を下回った数値となっている。なお、この指標は</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ヶ年の平均によるもので、単年度の数値は</a:t>
          </a:r>
          <a:r>
            <a:rPr kumimoji="1" lang="en-US" altLang="ja-JP" sz="1050">
              <a:latin typeface="ＭＳ Ｐゴシック" panose="020B0600070205080204" pitchFamily="50" charset="-128"/>
              <a:ea typeface="ＭＳ Ｐゴシック" panose="020B0600070205080204" pitchFamily="50" charset="-128"/>
            </a:rPr>
            <a:t>13.19274</a:t>
          </a:r>
          <a:r>
            <a:rPr kumimoji="1" lang="ja-JP" altLang="en-US" sz="1050">
              <a:latin typeface="ＭＳ Ｐゴシック" panose="020B0600070205080204" pitchFamily="50" charset="-128"/>
              <a:ea typeface="ＭＳ Ｐゴシック" panose="020B0600070205080204" pitchFamily="50" charset="-128"/>
            </a:rPr>
            <a:t>％であり、昨年度の</a:t>
          </a:r>
          <a:r>
            <a:rPr kumimoji="1" lang="en-US" altLang="ja-JP" sz="1050">
              <a:latin typeface="ＭＳ Ｐゴシック" panose="020B0600070205080204" pitchFamily="50" charset="-128"/>
              <a:ea typeface="ＭＳ Ｐゴシック" panose="020B0600070205080204" pitchFamily="50" charset="-128"/>
            </a:rPr>
            <a:t>13.14644</a:t>
          </a:r>
          <a:r>
            <a:rPr kumimoji="1" lang="ja-JP" altLang="en-US" sz="1050">
              <a:latin typeface="ＭＳ Ｐゴシック" panose="020B0600070205080204" pitchFamily="50" charset="-128"/>
              <a:ea typeface="ＭＳ Ｐゴシック" panose="020B0600070205080204" pitchFamily="50" charset="-128"/>
            </a:rPr>
            <a:t>％と比べて</a:t>
          </a:r>
          <a:r>
            <a:rPr kumimoji="1" lang="en-US" altLang="ja-JP" sz="1050">
              <a:latin typeface="ＭＳ Ｐゴシック" panose="020B0600070205080204" pitchFamily="50" charset="-128"/>
              <a:ea typeface="ＭＳ Ｐゴシック" panose="020B0600070205080204" pitchFamily="50" charset="-128"/>
            </a:rPr>
            <a:t>0.0463</a:t>
          </a:r>
          <a:r>
            <a:rPr kumimoji="1" lang="ja-JP" altLang="en-US" sz="1050">
              <a:latin typeface="ＭＳ Ｐゴシック" panose="020B0600070205080204" pitchFamily="50" charset="-128"/>
              <a:ea typeface="ＭＳ Ｐゴシック" panose="020B0600070205080204" pitchFamily="50" charset="-128"/>
            </a:rPr>
            <a:t>ポイント悪化している。</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050">
              <a:latin typeface="ＭＳ Ｐゴシック" panose="020B0600070205080204" pitchFamily="50" charset="-128"/>
              <a:ea typeface="ＭＳ Ｐゴシック" panose="020B0600070205080204" pitchFamily="50" charset="-128"/>
            </a:rPr>
            <a:t>架橋建設事業及び学校耐震化事業</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市債の元金償還が順次開始していることに加え、新たに消防救急デジタル無線整備事業負担金や教育用タブレットリース等に係る市債の元金償還などが開始したこと、また、普通交付税の減少により標準財政規模が減少したことなどが大きく影響し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今後も、新庁舎建設などの大規模事業に対する市債の発行を予定しており、国庫補助金等の財源確保及び市債発行の抑制に努めていく。</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156633</xdr:rowOff>
    </xdr:to>
    <xdr:cxnSp macro="">
      <xdr:nvCxnSpPr>
        <xdr:cNvPr id="382" name="直線コネクタ 381"/>
        <xdr:cNvCxnSpPr/>
      </xdr:nvCxnSpPr>
      <xdr:spPr>
        <a:xfrm>
          <a:off x="16179800" y="71699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1270</xdr:rowOff>
    </xdr:to>
    <xdr:cxnSp macro="">
      <xdr:nvCxnSpPr>
        <xdr:cNvPr id="385" name="直線コネクタ 384"/>
        <xdr:cNvCxnSpPr/>
      </xdr:nvCxnSpPr>
      <xdr:spPr>
        <a:xfrm flipV="1">
          <a:off x="15290800" y="71699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105833</xdr:rowOff>
    </xdr:to>
    <xdr:cxnSp macro="">
      <xdr:nvCxnSpPr>
        <xdr:cNvPr id="388" name="直線コネクタ 387"/>
        <xdr:cNvCxnSpPr/>
      </xdr:nvCxnSpPr>
      <xdr:spPr>
        <a:xfrm flipV="1">
          <a:off x="14401800" y="720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43</xdr:row>
      <xdr:rowOff>87206</xdr:rowOff>
    </xdr:to>
    <xdr:cxnSp macro="">
      <xdr:nvCxnSpPr>
        <xdr:cNvPr id="391" name="直線コネクタ 390"/>
        <xdr:cNvCxnSpPr/>
      </xdr:nvCxnSpPr>
      <xdr:spPr>
        <a:xfrm flipV="1">
          <a:off x="13512800" y="730673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1" name="楕円 400"/>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2"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3" name="楕円 402"/>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4" name="テキスト ボックス 40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5" name="楕円 404"/>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6" name="テキスト ボックス 405"/>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7" name="楕円 406"/>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8" name="テキスト ボックス 407"/>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36406</xdr:rowOff>
    </xdr:from>
    <xdr:to>
      <xdr:col>64</xdr:col>
      <xdr:colOff>152400</xdr:colOff>
      <xdr:row>43</xdr:row>
      <xdr:rowOff>138006</xdr:rowOff>
    </xdr:to>
    <xdr:sp macro="" textlink="">
      <xdr:nvSpPr>
        <xdr:cNvPr id="409" name="楕円 408"/>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122783</xdr:rowOff>
    </xdr:from>
    <xdr:ext cx="762000" cy="259045"/>
    <xdr:sp macro="" textlink="">
      <xdr:nvSpPr>
        <xdr:cNvPr id="410" name="テキスト ボックス 409"/>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年度の将来負担比率は</a:t>
          </a:r>
          <a:r>
            <a:rPr kumimoji="1" lang="en-US" altLang="ja-JP" sz="1200">
              <a:latin typeface="ＭＳ Ｐゴシック" panose="020B0600070205080204" pitchFamily="50" charset="-128"/>
              <a:ea typeface="ＭＳ Ｐゴシック" panose="020B0600070205080204" pitchFamily="50" charset="-128"/>
            </a:rPr>
            <a:t>8.7</a:t>
          </a:r>
          <a:r>
            <a:rPr kumimoji="1" lang="ja-JP" altLang="en-US" sz="1200">
              <a:latin typeface="ＭＳ Ｐゴシック" panose="020B0600070205080204" pitchFamily="50" charset="-128"/>
              <a:ea typeface="ＭＳ Ｐゴシック" panose="020B0600070205080204" pitchFamily="50" charset="-128"/>
            </a:rPr>
            <a:t>％で、対前年度比で</a:t>
          </a:r>
          <a:r>
            <a:rPr kumimoji="1" lang="en-US" altLang="ja-JP" sz="1200">
              <a:latin typeface="ＭＳ Ｐゴシック" panose="020B0600070205080204" pitchFamily="50" charset="-128"/>
              <a:ea typeface="ＭＳ Ｐゴシック" panose="020B0600070205080204" pitchFamily="50" charset="-128"/>
            </a:rPr>
            <a:t>12.7</a:t>
          </a:r>
          <a:r>
            <a:rPr kumimoji="1" lang="ja-JP" altLang="en-US" sz="1200">
              <a:latin typeface="ＭＳ Ｐゴシック" panose="020B0600070205080204" pitchFamily="50" charset="-128"/>
              <a:ea typeface="ＭＳ Ｐゴシック" panose="020B0600070205080204" pitchFamily="50" charset="-128"/>
            </a:rPr>
            <a:t>ポイント改善している。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将来負担額から基金等の充当可能な財源を差し引いた額が、前年度に比べ</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6,478</a:t>
          </a:r>
          <a:r>
            <a:rPr kumimoji="1" lang="ja-JP" altLang="en-US" sz="1200">
              <a:latin typeface="ＭＳ Ｐゴシック" panose="020B0600070205080204" pitchFamily="50" charset="-128"/>
              <a:ea typeface="ＭＳ Ｐゴシック" panose="020B0600070205080204" pitchFamily="50" charset="-128"/>
            </a:rPr>
            <a:t>万円（</a:t>
          </a:r>
          <a:r>
            <a:rPr kumimoji="1" lang="en-US" altLang="ja-JP" sz="1200">
              <a:latin typeface="ＭＳ Ｐゴシック" panose="020B0600070205080204" pitchFamily="50" charset="-128"/>
              <a:ea typeface="ＭＳ Ｐゴシック" panose="020B0600070205080204" pitchFamily="50" charset="-128"/>
            </a:rPr>
            <a:t>60.2</a:t>
          </a:r>
          <a:r>
            <a:rPr kumimoji="1" lang="ja-JP" altLang="en-US" sz="1200">
              <a:latin typeface="ＭＳ Ｐゴシック" panose="020B0600070205080204" pitchFamily="50" charset="-128"/>
              <a:ea typeface="ＭＳ Ｐゴシック" panose="020B0600070205080204" pitchFamily="50" charset="-128"/>
            </a:rPr>
            <a:t>％）減少しており、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これは、将来負担額における下水道事業会計への企業債償還に係る繰出金が大幅に減少したことによるものである。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今後も引き続き、将来に負担を残さない財政運営に努めていく。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40344</xdr:rowOff>
    </xdr:from>
    <xdr:to>
      <xdr:col>81</xdr:col>
      <xdr:colOff>44450</xdr:colOff>
      <xdr:row>14</xdr:row>
      <xdr:rowOff>142494</xdr:rowOff>
    </xdr:to>
    <xdr:cxnSp macro="">
      <xdr:nvCxnSpPr>
        <xdr:cNvPr id="444" name="直線コネクタ 443"/>
        <xdr:cNvCxnSpPr/>
      </xdr:nvCxnSpPr>
      <xdr:spPr>
        <a:xfrm flipV="1">
          <a:off x="16179800" y="2440644"/>
          <a:ext cx="8382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142494</xdr:rowOff>
    </xdr:from>
    <xdr:to>
      <xdr:col>77</xdr:col>
      <xdr:colOff>44450</xdr:colOff>
      <xdr:row>15</xdr:row>
      <xdr:rowOff>152019</xdr:rowOff>
    </xdr:to>
    <xdr:cxnSp macro="">
      <xdr:nvCxnSpPr>
        <xdr:cNvPr id="447" name="直線コネクタ 446"/>
        <xdr:cNvCxnSpPr/>
      </xdr:nvCxnSpPr>
      <xdr:spPr>
        <a:xfrm flipV="1">
          <a:off x="15290800" y="254279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152019</xdr:rowOff>
    </xdr:from>
    <xdr:to>
      <xdr:col>72</xdr:col>
      <xdr:colOff>203200</xdr:colOff>
      <xdr:row>16</xdr:row>
      <xdr:rowOff>163153</xdr:rowOff>
    </xdr:to>
    <xdr:cxnSp macro="">
      <xdr:nvCxnSpPr>
        <xdr:cNvPr id="450" name="直線コネクタ 449"/>
        <xdr:cNvCxnSpPr/>
      </xdr:nvCxnSpPr>
      <xdr:spPr>
        <a:xfrm flipV="1">
          <a:off x="14401800" y="2723769"/>
          <a:ext cx="889000" cy="18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163153</xdr:rowOff>
    </xdr:from>
    <xdr:to>
      <xdr:col>68</xdr:col>
      <xdr:colOff>152400</xdr:colOff>
      <xdr:row>16</xdr:row>
      <xdr:rowOff>167174</xdr:rowOff>
    </xdr:to>
    <xdr:cxnSp macro="">
      <xdr:nvCxnSpPr>
        <xdr:cNvPr id="453" name="直線コネクタ 452"/>
        <xdr:cNvCxnSpPr/>
      </xdr:nvCxnSpPr>
      <xdr:spPr>
        <a:xfrm flipV="1">
          <a:off x="13512800" y="29063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7" name="テキスト ボックス 456"/>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160994</xdr:rowOff>
    </xdr:from>
    <xdr:to>
      <xdr:col>81</xdr:col>
      <xdr:colOff>95250</xdr:colOff>
      <xdr:row>14</xdr:row>
      <xdr:rowOff>91144</xdr:rowOff>
    </xdr:to>
    <xdr:sp macro="" textlink="">
      <xdr:nvSpPr>
        <xdr:cNvPr id="463" name="楕円 462"/>
        <xdr:cNvSpPr/>
      </xdr:nvSpPr>
      <xdr:spPr>
        <a:xfrm>
          <a:off x="169672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82271</xdr:rowOff>
    </xdr:from>
    <xdr:ext cx="762000" cy="259045"/>
    <xdr:sp macro="" textlink="">
      <xdr:nvSpPr>
        <xdr:cNvPr id="464" name="将来負担の状況該当値テキスト"/>
        <xdr:cNvSpPr txBox="1"/>
      </xdr:nvSpPr>
      <xdr:spPr>
        <a:xfrm>
          <a:off x="17106900" y="23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91694</xdr:rowOff>
    </xdr:from>
    <xdr:to>
      <xdr:col>77</xdr:col>
      <xdr:colOff>95250</xdr:colOff>
      <xdr:row>15</xdr:row>
      <xdr:rowOff>21844</xdr:rowOff>
    </xdr:to>
    <xdr:sp macro="" textlink="">
      <xdr:nvSpPr>
        <xdr:cNvPr id="465" name="楕円 464"/>
        <xdr:cNvSpPr/>
      </xdr:nvSpPr>
      <xdr:spPr>
        <a:xfrm>
          <a:off x="16129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66" name="テキスト ボックス 465"/>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101219</xdr:rowOff>
    </xdr:from>
    <xdr:to>
      <xdr:col>73</xdr:col>
      <xdr:colOff>44450</xdr:colOff>
      <xdr:row>16</xdr:row>
      <xdr:rowOff>31369</xdr:rowOff>
    </xdr:to>
    <xdr:sp macro="" textlink="">
      <xdr:nvSpPr>
        <xdr:cNvPr id="467" name="楕円 466"/>
        <xdr:cNvSpPr/>
      </xdr:nvSpPr>
      <xdr:spPr>
        <a:xfrm>
          <a:off x="152400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41546</xdr:rowOff>
    </xdr:from>
    <xdr:ext cx="762000" cy="259045"/>
    <xdr:sp macro="" textlink="">
      <xdr:nvSpPr>
        <xdr:cNvPr id="468" name="テキスト ボックス 467"/>
        <xdr:cNvSpPr txBox="1"/>
      </xdr:nvSpPr>
      <xdr:spPr>
        <a:xfrm>
          <a:off x="14909800" y="24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112353</xdr:rowOff>
    </xdr:from>
    <xdr:to>
      <xdr:col>68</xdr:col>
      <xdr:colOff>203200</xdr:colOff>
      <xdr:row>17</xdr:row>
      <xdr:rowOff>42503</xdr:rowOff>
    </xdr:to>
    <xdr:sp macro="" textlink="">
      <xdr:nvSpPr>
        <xdr:cNvPr id="469" name="楕円 468"/>
        <xdr:cNvSpPr/>
      </xdr:nvSpPr>
      <xdr:spPr>
        <a:xfrm>
          <a:off x="143510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27280</xdr:rowOff>
    </xdr:from>
    <xdr:ext cx="762000" cy="259045"/>
    <xdr:sp macro="" textlink="">
      <xdr:nvSpPr>
        <xdr:cNvPr id="470" name="テキスト ボックス 469"/>
        <xdr:cNvSpPr txBox="1"/>
      </xdr:nvSpPr>
      <xdr:spPr>
        <a:xfrm>
          <a:off x="14020800" y="29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116374</xdr:rowOff>
    </xdr:from>
    <xdr:to>
      <xdr:col>64</xdr:col>
      <xdr:colOff>152400</xdr:colOff>
      <xdr:row>17</xdr:row>
      <xdr:rowOff>46524</xdr:rowOff>
    </xdr:to>
    <xdr:sp macro="" textlink="">
      <xdr:nvSpPr>
        <xdr:cNvPr id="471" name="楕円 470"/>
        <xdr:cNvSpPr/>
      </xdr:nvSpPr>
      <xdr:spPr>
        <a:xfrm>
          <a:off x="13462000" y="28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31301</xdr:rowOff>
    </xdr:from>
    <xdr:ext cx="762000" cy="259045"/>
    <xdr:sp macro="" textlink="">
      <xdr:nvSpPr>
        <xdr:cNvPr id="472" name="テキスト ボックス 471"/>
        <xdr:cNvSpPr txBox="1"/>
      </xdr:nvSpPr>
      <xdr:spPr>
        <a:xfrm>
          <a:off x="13131800" y="294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35,293
34,698
258.14
21,191,049
20,497,861
590,293
11,974,773
18,547,064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人件費は、対前年度比で</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ポイント減少しているが、ほぼ前年度並みである。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今後も引き続き、業務の外部委託や公共施設の統廃合を検討し、第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次定員適正化計画に沿って人件費の抑制に努めていく。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58420</xdr:rowOff>
    </xdr:to>
    <xdr:cxnSp macro="">
      <xdr:nvCxnSpPr>
        <xdr:cNvPr id="66" name="直線コネクタ 65"/>
        <xdr:cNvCxnSpPr/>
      </xdr:nvCxnSpPr>
      <xdr:spPr>
        <a:xfrm flipV="1">
          <a:off x="3987800" y="6223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58420</xdr:rowOff>
    </xdr:to>
    <xdr:cxnSp macro="">
      <xdr:nvCxnSpPr>
        <xdr:cNvPr id="69" name="直線コネクタ 68"/>
        <xdr:cNvCxnSpPr/>
      </xdr:nvCxnSpPr>
      <xdr:spPr>
        <a:xfrm>
          <a:off x="3098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111760</xdr:rowOff>
    </xdr:to>
    <xdr:cxnSp macro="">
      <xdr:nvCxnSpPr>
        <xdr:cNvPr id="72" name="直線コネクタ 71"/>
        <xdr:cNvCxnSpPr/>
      </xdr:nvCxnSpPr>
      <xdr:spPr>
        <a:xfrm flipV="1">
          <a:off x="2209800" y="6192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111760</xdr:rowOff>
    </xdr:to>
    <xdr:cxnSp macro="">
      <xdr:nvCxnSpPr>
        <xdr:cNvPr id="75" name="直線コネクタ 74"/>
        <xdr:cNvCxnSpPr/>
      </xdr:nvCxnSpPr>
      <xdr:spPr>
        <a:xfrm>
          <a:off x="1320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143527</xdr:rowOff>
    </xdr:from>
    <xdr:ext cx="762000" cy="259045"/>
    <xdr:sp macro="" textlink="">
      <xdr:nvSpPr>
        <xdr:cNvPr id="86" name="人件費該当値テキスト"/>
        <xdr:cNvSpPr txBox="1"/>
      </xdr:nvSpPr>
      <xdr:spPr>
        <a:xfrm>
          <a:off x="4914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88" name="テキスト ボックス 87"/>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90" name="テキスト ボックス 89"/>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物件費は、対前年度比で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主な要因は、</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小・中学校非常勤講師</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及び学校図書館司書などの賃金の</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増</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加</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、ＡＬＴ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（英語指導助手）</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配置事業に係る経費の増加、また、</a:t>
          </a:r>
          <a:r>
            <a:rPr kumimoji="0" lang="ja-JP"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幼稚園</a:t>
          </a:r>
          <a:r>
            <a:rPr kumimoji="0" lang="ja-JP" altLang="en-US"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及び</a:t>
          </a:r>
          <a:r>
            <a:rPr kumimoji="0" lang="ja-JP"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認定こども園（１号認定）</a:t>
          </a:r>
          <a:r>
            <a:rPr kumimoji="0" lang="ja-JP" altLang="en-US"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の</a:t>
          </a:r>
          <a:r>
            <a:rPr kumimoji="0" lang="ja-JP"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臨時職員</a:t>
          </a:r>
          <a:r>
            <a:rPr kumimoji="0" lang="ja-JP" altLang="en-US"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の</a:t>
          </a:r>
          <a:r>
            <a:rPr kumimoji="0" lang="ja-JP"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増</a:t>
          </a:r>
          <a:r>
            <a:rPr kumimoji="0" lang="ja-JP" altLang="en-US"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員及び当該賃金の</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経常的経費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への振替えに伴う増加によるものである。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algn="just">
            <a:spcAft>
              <a:spcPts val="0"/>
            </a:spcAft>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大幅に経常経費が増加していることから、</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今後は、</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経常収入に見合う事業費とするための事務事業の見直しや公共施設の統廃合、民間を活用した施設整備・民間委託などを行</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っていく</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162379</xdr:rowOff>
    </xdr:to>
    <xdr:cxnSp macro="">
      <xdr:nvCxnSpPr>
        <xdr:cNvPr id="129" name="直線コネクタ 128"/>
        <xdr:cNvCxnSpPr/>
      </xdr:nvCxnSpPr>
      <xdr:spPr>
        <a:xfrm>
          <a:off x="15671800" y="26361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15</xdr:row>
      <xdr:rowOff>64407</xdr:rowOff>
    </xdr:to>
    <xdr:cxnSp macro="">
      <xdr:nvCxnSpPr>
        <xdr:cNvPr id="132" name="直線コネクタ 131"/>
        <xdr:cNvCxnSpPr/>
      </xdr:nvCxnSpPr>
      <xdr:spPr>
        <a:xfrm>
          <a:off x="14782800" y="2570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170543</xdr:rowOff>
    </xdr:to>
    <xdr:cxnSp macro="">
      <xdr:nvCxnSpPr>
        <xdr:cNvPr id="135" name="直線コネクタ 134"/>
        <xdr:cNvCxnSpPr/>
      </xdr:nvCxnSpPr>
      <xdr:spPr>
        <a:xfrm>
          <a:off x="13893800" y="24293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14</xdr:row>
      <xdr:rowOff>29029</xdr:rowOff>
    </xdr:to>
    <xdr:cxnSp macro="">
      <xdr:nvCxnSpPr>
        <xdr:cNvPr id="138" name="直線コネクタ 137"/>
        <xdr:cNvCxnSpPr/>
      </xdr:nvCxnSpPr>
      <xdr:spPr>
        <a:xfrm>
          <a:off x="13004800" y="2331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40" name="テキスト ボックス 139"/>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42" name="テキスト ボックス 141"/>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8" name="楕円 147"/>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9"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119743</xdr:rowOff>
    </xdr:from>
    <xdr:to>
      <xdr:col>74</xdr:col>
      <xdr:colOff>31750</xdr:colOff>
      <xdr:row>15</xdr:row>
      <xdr:rowOff>49893</xdr:rowOff>
    </xdr:to>
    <xdr:sp macro="" textlink="">
      <xdr:nvSpPr>
        <xdr:cNvPr id="152" name="楕円 151"/>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53" name="テキスト ボックス 152"/>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51707</xdr:rowOff>
    </xdr:from>
    <xdr:to>
      <xdr:col>65</xdr:col>
      <xdr:colOff>53975</xdr:colOff>
      <xdr:row>13</xdr:row>
      <xdr:rowOff>153307</xdr:rowOff>
    </xdr:to>
    <xdr:sp macro="" textlink="">
      <xdr:nvSpPr>
        <xdr:cNvPr id="156" name="楕円 155"/>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163484</xdr:rowOff>
    </xdr:from>
    <xdr:ext cx="762000" cy="259045"/>
    <xdr:sp macro="" textlink="">
      <xdr:nvSpPr>
        <xdr:cNvPr id="157" name="テキスト ボックス 156"/>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扶助費は、対前年度比で</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主な要因は、国の年金生活者等支援臨時福祉給付金給付事業が終了したことに伴う事業費の減によるものである。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今後も障害者、高齢者を対象とした扶助費の増加に加え、人口減少対策による扶助費の増加も見込まれることから、市の独自事業については、費用対効果を検証しながら事業の在り方を検討していく。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12700</xdr:rowOff>
    </xdr:to>
    <xdr:cxnSp macro="">
      <xdr:nvCxnSpPr>
        <xdr:cNvPr id="190" name="直線コネクタ 189"/>
        <xdr:cNvCxnSpPr/>
      </xdr:nvCxnSpPr>
      <xdr:spPr>
        <a:xfrm flipV="1">
          <a:off x="3987800" y="9601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56</xdr:row>
      <xdr:rowOff>12700</xdr:rowOff>
    </xdr:to>
    <xdr:cxnSp macro="">
      <xdr:nvCxnSpPr>
        <xdr:cNvPr id="193" name="直線コネクタ 192"/>
        <xdr:cNvCxnSpPr/>
      </xdr:nvCxnSpPr>
      <xdr:spPr>
        <a:xfrm>
          <a:off x="3098800" y="94107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152400</xdr:rowOff>
    </xdr:to>
    <xdr:cxnSp macro="">
      <xdr:nvCxnSpPr>
        <xdr:cNvPr id="196" name="直線コネクタ 195"/>
        <xdr:cNvCxnSpPr/>
      </xdr:nvCxnSpPr>
      <xdr:spPr>
        <a:xfrm>
          <a:off x="2209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139700</xdr:rowOff>
    </xdr:to>
    <xdr:cxnSp macro="">
      <xdr:nvCxnSpPr>
        <xdr:cNvPr id="199" name="直線コネクタ 198"/>
        <xdr:cNvCxnSpPr/>
      </xdr:nvCxnSpPr>
      <xdr:spPr>
        <a:xfrm>
          <a:off x="1320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9" name="楕円 208"/>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10"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13" name="楕円 212"/>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214" name="テキスト ボックス 213"/>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5" name="楕円 214"/>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6" name="テキスト ボックス 215"/>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7" name="楕円 216"/>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8" name="テキスト ボックス 217"/>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その他は、対前年度比で</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主な要因は、下水道事業会計繰出金の一部を出資金から補助費等に振り替えたことによるものである。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下水道事業会計への繰出しには、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毎年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多額の経費を要しているため、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今後は、施設の長寿命化を図るとともに、受益者負担の適正化や外部委託の推進等によるコスト削減、新たな市債発行の抑制などを行い、繰出金の抑制に努めていく。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59</xdr:row>
      <xdr:rowOff>69850</xdr:rowOff>
    </xdr:to>
    <xdr:cxnSp macro="">
      <xdr:nvCxnSpPr>
        <xdr:cNvPr id="251" name="直線コネクタ 250"/>
        <xdr:cNvCxnSpPr/>
      </xdr:nvCxnSpPr>
      <xdr:spPr>
        <a:xfrm flipV="1">
          <a:off x="15671800" y="99263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69850</xdr:rowOff>
    </xdr:to>
    <xdr:cxnSp macro="">
      <xdr:nvCxnSpPr>
        <xdr:cNvPr id="254" name="直線コネクタ 253"/>
        <xdr:cNvCxnSpPr/>
      </xdr:nvCxnSpPr>
      <xdr:spPr>
        <a:xfrm>
          <a:off x="14782800" y="1010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58</xdr:row>
      <xdr:rowOff>157480</xdr:rowOff>
    </xdr:to>
    <xdr:cxnSp macro="">
      <xdr:nvCxnSpPr>
        <xdr:cNvPr id="257" name="直線コネクタ 256"/>
        <xdr:cNvCxnSpPr/>
      </xdr:nvCxnSpPr>
      <xdr:spPr>
        <a:xfrm>
          <a:off x="13893800" y="1009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62</xdr:row>
      <xdr:rowOff>20320</xdr:rowOff>
    </xdr:to>
    <xdr:cxnSp macro="">
      <xdr:nvCxnSpPr>
        <xdr:cNvPr id="260" name="直線コネクタ 259"/>
        <xdr:cNvCxnSpPr/>
      </xdr:nvCxnSpPr>
      <xdr:spPr>
        <a:xfrm flipV="1">
          <a:off x="13004800" y="10093960"/>
          <a:ext cx="8890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70" name="楕円 269"/>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71"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2" name="楕円 271"/>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3" name="テキスト ボックス 272"/>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4" name="楕円 273"/>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5" name="テキスト ボックス 274"/>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6" name="楕円 275"/>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7" name="テキスト ボックス 276"/>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140970</xdr:rowOff>
    </xdr:from>
    <xdr:to>
      <xdr:col>65</xdr:col>
      <xdr:colOff>53975</xdr:colOff>
      <xdr:row>62</xdr:row>
      <xdr:rowOff>71120</xdr:rowOff>
    </xdr:to>
    <xdr:sp macro="" textlink="">
      <xdr:nvSpPr>
        <xdr:cNvPr id="278" name="楕円 277"/>
        <xdr:cNvSpPr/>
      </xdr:nvSpPr>
      <xdr:spPr>
        <a:xfrm>
          <a:off x="1295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55897</xdr:rowOff>
    </xdr:from>
    <xdr:ext cx="762000" cy="259045"/>
    <xdr:sp macro="" textlink="">
      <xdr:nvSpPr>
        <xdr:cNvPr id="279" name="テキスト ボックス 278"/>
        <xdr:cNvSpPr txBox="1"/>
      </xdr:nvSpPr>
      <xdr:spPr>
        <a:xfrm>
          <a:off x="12623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補助費等は、対前年度比で</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年度から下水道事業会計が法適用となったことに伴い、国の繰出基準に基づく繰出しの分析が「その他（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en-US" sz="1200">
              <a:latin typeface="ＭＳ Ｐゴシック" panose="020B0600070205080204" pitchFamily="50" charset="-128"/>
              <a:ea typeface="ＭＳ Ｐゴシック" panose="020B0600070205080204" pitchFamily="50" charset="-128"/>
            </a:rPr>
            <a:t>」から「補助費等」へ変更となり、類似団体を大きく上回り、高水準で推移している。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下水道事業会計への繰出しには、毎年多額の経費を要しているため、今後は、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施設の長寿命化を図るとともに、受益者負担の適正化や外部委託の推進等によるコスト削減、新たな市債発行の抑制などを行い、繰出金の抑制に努めていく。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149860</xdr:rowOff>
    </xdr:to>
    <xdr:cxnSp macro="">
      <xdr:nvCxnSpPr>
        <xdr:cNvPr id="309" name="直線コネクタ 308"/>
        <xdr:cNvCxnSpPr/>
      </xdr:nvCxnSpPr>
      <xdr:spPr>
        <a:xfrm>
          <a:off x="15671800" y="655980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67564</xdr:rowOff>
    </xdr:to>
    <xdr:cxnSp macro="">
      <xdr:nvCxnSpPr>
        <xdr:cNvPr id="312" name="直線コネクタ 311"/>
        <xdr:cNvCxnSpPr/>
      </xdr:nvCxnSpPr>
      <xdr:spPr>
        <a:xfrm flipV="1">
          <a:off x="14782800" y="65598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53848</xdr:rowOff>
    </xdr:from>
    <xdr:to>
      <xdr:col>73</xdr:col>
      <xdr:colOff>180975</xdr:colOff>
      <xdr:row>38</xdr:row>
      <xdr:rowOff>67564</xdr:rowOff>
    </xdr:to>
    <xdr:cxnSp macro="">
      <xdr:nvCxnSpPr>
        <xdr:cNvPr id="315" name="直線コネクタ 314"/>
        <xdr:cNvCxnSpPr/>
      </xdr:nvCxnSpPr>
      <xdr:spPr>
        <a:xfrm>
          <a:off x="13893800" y="65689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38</xdr:row>
      <xdr:rowOff>53848</xdr:rowOff>
    </xdr:to>
    <xdr:cxnSp macro="">
      <xdr:nvCxnSpPr>
        <xdr:cNvPr id="318" name="直線コネクタ 317"/>
        <xdr:cNvCxnSpPr/>
      </xdr:nvCxnSpPr>
      <xdr:spPr>
        <a:xfrm>
          <a:off x="13004800" y="6299200"/>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8" name="楕円 327"/>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9"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30" name="楕円 329"/>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31" name="テキスト ボックス 330"/>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32" name="楕円 331"/>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33" name="テキスト ボックス 332"/>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34" name="楕円 333"/>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35" name="テキスト ボックス 334"/>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6" name="楕円 335"/>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7" name="テキスト ボックス 336"/>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公債費は、対前年度比で</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主な要因は、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架橋建設事業及び学校耐震化事業に係る市債の元金償還が順次開始していることに加え、新たに消防救急デジタル無線整備事業負担金や教育用タブレットリースなどに係る市債の元金償還が開始したためである。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今後も新庁舎建設などの大規模事業に対する市債の発行を予定しており、国庫補助金等の財源確保を行うとともに、市債の抑制に努めていく。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165100</xdr:rowOff>
    </xdr:to>
    <xdr:cxnSp macro="">
      <xdr:nvCxnSpPr>
        <xdr:cNvPr id="370" name="直線コネクタ 369"/>
        <xdr:cNvCxnSpPr/>
      </xdr:nvCxnSpPr>
      <xdr:spPr>
        <a:xfrm>
          <a:off x="3987800" y="12806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88900</xdr:rowOff>
    </xdr:from>
    <xdr:to>
      <xdr:col>19</xdr:col>
      <xdr:colOff>187325</xdr:colOff>
      <xdr:row>74</xdr:row>
      <xdr:rowOff>119380</xdr:rowOff>
    </xdr:to>
    <xdr:cxnSp macro="">
      <xdr:nvCxnSpPr>
        <xdr:cNvPr id="373" name="直線コネクタ 372"/>
        <xdr:cNvCxnSpPr/>
      </xdr:nvCxnSpPr>
      <xdr:spPr>
        <a:xfrm>
          <a:off x="3098800" y="1277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74</xdr:row>
      <xdr:rowOff>149860</xdr:rowOff>
    </xdr:to>
    <xdr:cxnSp macro="">
      <xdr:nvCxnSpPr>
        <xdr:cNvPr id="376" name="直線コネクタ 375"/>
        <xdr:cNvCxnSpPr/>
      </xdr:nvCxnSpPr>
      <xdr:spPr>
        <a:xfrm flipV="1">
          <a:off x="2209800" y="12776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75</xdr:row>
      <xdr:rowOff>16510</xdr:rowOff>
    </xdr:to>
    <xdr:cxnSp macro="">
      <xdr:nvCxnSpPr>
        <xdr:cNvPr id="379" name="直線コネクタ 378"/>
        <xdr:cNvCxnSpPr/>
      </xdr:nvCxnSpPr>
      <xdr:spPr>
        <a:xfrm flipV="1">
          <a:off x="1320800" y="12837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89" name="楕円 388"/>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0"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91" name="楕円 390"/>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2" name="テキスト ボックス 391"/>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38100</xdr:rowOff>
    </xdr:from>
    <xdr:to>
      <xdr:col>15</xdr:col>
      <xdr:colOff>149225</xdr:colOff>
      <xdr:row>74</xdr:row>
      <xdr:rowOff>139700</xdr:rowOff>
    </xdr:to>
    <xdr:sp macro="" textlink="">
      <xdr:nvSpPr>
        <xdr:cNvPr id="393" name="楕円 392"/>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149877</xdr:rowOff>
    </xdr:from>
    <xdr:ext cx="762000" cy="259045"/>
    <xdr:sp macro="" textlink="">
      <xdr:nvSpPr>
        <xdr:cNvPr id="394" name="テキスト ボックス 393"/>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5" name="楕円 394"/>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6" name="テキスト ボックス 395"/>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97" name="楕円 396"/>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98" name="テキスト ボックス 397"/>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公債費以外は、毎年、類似団体より高く推移している。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主な要因は、公営企業に対する繰出金が多額になっていることであり、公営企業の経営健全化が課題である。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施設の長寿命化を図るとともに、受益者負担の適正化や外部委託の推進等によるコスト削減などを行い、繰出金の抑制に努めていく。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78</xdr:row>
      <xdr:rowOff>163576</xdr:rowOff>
    </xdr:to>
    <xdr:cxnSp macro="">
      <xdr:nvCxnSpPr>
        <xdr:cNvPr id="429" name="直線コネクタ 428"/>
        <xdr:cNvCxnSpPr/>
      </xdr:nvCxnSpPr>
      <xdr:spPr>
        <a:xfrm flipV="1">
          <a:off x="15671800" y="135183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163576</xdr:rowOff>
    </xdr:to>
    <xdr:cxnSp macro="">
      <xdr:nvCxnSpPr>
        <xdr:cNvPr id="432" name="直線コネクタ 431"/>
        <xdr:cNvCxnSpPr/>
      </xdr:nvCxnSpPr>
      <xdr:spPr>
        <a:xfrm>
          <a:off x="14782800" y="1338580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12700</xdr:rowOff>
    </xdr:to>
    <xdr:cxnSp macro="">
      <xdr:nvCxnSpPr>
        <xdr:cNvPr id="435" name="直線コネクタ 434"/>
        <xdr:cNvCxnSpPr/>
      </xdr:nvCxnSpPr>
      <xdr:spPr>
        <a:xfrm>
          <a:off x="13893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77</xdr:row>
      <xdr:rowOff>156718</xdr:rowOff>
    </xdr:to>
    <xdr:cxnSp macro="">
      <xdr:nvCxnSpPr>
        <xdr:cNvPr id="438" name="直線コネクタ 437"/>
        <xdr:cNvCxnSpPr/>
      </xdr:nvCxnSpPr>
      <xdr:spPr>
        <a:xfrm>
          <a:off x="13004800" y="13344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48" name="楕円 447"/>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49"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50" name="楕円 449"/>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51" name="テキスト ボックス 450"/>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2" name="楕円 451"/>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3" name="テキスト ボックス 45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4" name="楕円 453"/>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5" name="テキスト ボックス 454"/>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6" name="楕円 455"/>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7" name="テキスト ボックス 456"/>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125914</xdr:rowOff>
    </xdr:from>
    <xdr:to>
      <xdr:col>29</xdr:col>
      <xdr:colOff>127000</xdr:colOff>
      <xdr:row>12</xdr:row>
      <xdr:rowOff>158413</xdr:rowOff>
    </xdr:to>
    <xdr:cxnSp macro="">
      <xdr:nvCxnSpPr>
        <xdr:cNvPr id="50" name="直線コネクタ 49"/>
        <xdr:cNvCxnSpPr/>
      </xdr:nvCxnSpPr>
      <xdr:spPr bwMode="auto">
        <a:xfrm flipV="1">
          <a:off x="5003800" y="2230939"/>
          <a:ext cx="647700" cy="3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158413</xdr:rowOff>
    </xdr:from>
    <xdr:to>
      <xdr:col>26</xdr:col>
      <xdr:colOff>50800</xdr:colOff>
      <xdr:row>13</xdr:row>
      <xdr:rowOff>13062</xdr:rowOff>
    </xdr:to>
    <xdr:cxnSp macro="">
      <xdr:nvCxnSpPr>
        <xdr:cNvPr id="53" name="直線コネクタ 52"/>
        <xdr:cNvCxnSpPr/>
      </xdr:nvCxnSpPr>
      <xdr:spPr bwMode="auto">
        <a:xfrm flipV="1">
          <a:off x="4305300" y="2263438"/>
          <a:ext cx="698500" cy="26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13062</xdr:rowOff>
    </xdr:from>
    <xdr:to>
      <xdr:col>22</xdr:col>
      <xdr:colOff>114300</xdr:colOff>
      <xdr:row>13</xdr:row>
      <xdr:rowOff>29026</xdr:rowOff>
    </xdr:to>
    <xdr:cxnSp macro="">
      <xdr:nvCxnSpPr>
        <xdr:cNvPr id="56" name="直線コネクタ 55"/>
        <xdr:cNvCxnSpPr/>
      </xdr:nvCxnSpPr>
      <xdr:spPr bwMode="auto">
        <a:xfrm flipV="1">
          <a:off x="3606800" y="2289537"/>
          <a:ext cx="698500" cy="15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29026</xdr:rowOff>
    </xdr:from>
    <xdr:to>
      <xdr:col>18</xdr:col>
      <xdr:colOff>177800</xdr:colOff>
      <xdr:row>13</xdr:row>
      <xdr:rowOff>82880</xdr:rowOff>
    </xdr:to>
    <xdr:cxnSp macro="">
      <xdr:nvCxnSpPr>
        <xdr:cNvPr id="59" name="直線コネクタ 58"/>
        <xdr:cNvCxnSpPr/>
      </xdr:nvCxnSpPr>
      <xdr:spPr bwMode="auto">
        <a:xfrm flipV="1">
          <a:off x="2908300" y="2305501"/>
          <a:ext cx="698500" cy="5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38695</xdr:rowOff>
    </xdr:from>
    <xdr:ext cx="762000" cy="259045"/>
    <xdr:sp macro="" textlink="">
      <xdr:nvSpPr>
        <xdr:cNvPr id="61" name="テキスト ボックス 60"/>
        <xdr:cNvSpPr txBox="1"/>
      </xdr:nvSpPr>
      <xdr:spPr>
        <a:xfrm>
          <a:off x="32258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95369</xdr:rowOff>
    </xdr:from>
    <xdr:ext cx="762000" cy="259045"/>
    <xdr:sp macro="" textlink="">
      <xdr:nvSpPr>
        <xdr:cNvPr id="63" name="テキスト ボックス 62"/>
        <xdr:cNvSpPr txBox="1"/>
      </xdr:nvSpPr>
      <xdr:spPr>
        <a:xfrm>
          <a:off x="2527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75114</xdr:rowOff>
    </xdr:from>
    <xdr:to>
      <xdr:col>29</xdr:col>
      <xdr:colOff>177800</xdr:colOff>
      <xdr:row>13</xdr:row>
      <xdr:rowOff>5264</xdr:rowOff>
    </xdr:to>
    <xdr:sp macro="" textlink="">
      <xdr:nvSpPr>
        <xdr:cNvPr id="69" name="楕円 68"/>
        <xdr:cNvSpPr/>
      </xdr:nvSpPr>
      <xdr:spPr bwMode="auto">
        <a:xfrm>
          <a:off x="5600700" y="2180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91641</xdr:rowOff>
    </xdr:from>
    <xdr:ext cx="762000" cy="259045"/>
    <xdr:sp macro="" textlink="">
      <xdr:nvSpPr>
        <xdr:cNvPr id="70" name="人口1人当たり決算額の推移該当値テキスト130"/>
        <xdr:cNvSpPr txBox="1"/>
      </xdr:nvSpPr>
      <xdr:spPr>
        <a:xfrm>
          <a:off x="5740400" y="202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107613</xdr:rowOff>
    </xdr:from>
    <xdr:to>
      <xdr:col>26</xdr:col>
      <xdr:colOff>101600</xdr:colOff>
      <xdr:row>13</xdr:row>
      <xdr:rowOff>37763</xdr:rowOff>
    </xdr:to>
    <xdr:sp macro="" textlink="">
      <xdr:nvSpPr>
        <xdr:cNvPr id="71" name="楕円 70"/>
        <xdr:cNvSpPr/>
      </xdr:nvSpPr>
      <xdr:spPr bwMode="auto">
        <a:xfrm>
          <a:off x="4953000" y="221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47940</xdr:rowOff>
    </xdr:from>
    <xdr:ext cx="736600" cy="259045"/>
    <xdr:sp macro="" textlink="">
      <xdr:nvSpPr>
        <xdr:cNvPr id="72" name="テキスト ボックス 71"/>
        <xdr:cNvSpPr txBox="1"/>
      </xdr:nvSpPr>
      <xdr:spPr>
        <a:xfrm>
          <a:off x="4622800" y="1981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133712</xdr:rowOff>
    </xdr:from>
    <xdr:to>
      <xdr:col>22</xdr:col>
      <xdr:colOff>165100</xdr:colOff>
      <xdr:row>13</xdr:row>
      <xdr:rowOff>63862</xdr:rowOff>
    </xdr:to>
    <xdr:sp macro="" textlink="">
      <xdr:nvSpPr>
        <xdr:cNvPr id="73" name="楕円 72"/>
        <xdr:cNvSpPr/>
      </xdr:nvSpPr>
      <xdr:spPr bwMode="auto">
        <a:xfrm>
          <a:off x="4254500" y="223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74039</xdr:rowOff>
    </xdr:from>
    <xdr:ext cx="762000" cy="259045"/>
    <xdr:sp macro="" textlink="">
      <xdr:nvSpPr>
        <xdr:cNvPr id="74" name="テキスト ボックス 73"/>
        <xdr:cNvSpPr txBox="1"/>
      </xdr:nvSpPr>
      <xdr:spPr>
        <a:xfrm>
          <a:off x="3924300" y="200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149676</xdr:rowOff>
    </xdr:from>
    <xdr:to>
      <xdr:col>19</xdr:col>
      <xdr:colOff>38100</xdr:colOff>
      <xdr:row>13</xdr:row>
      <xdr:rowOff>79826</xdr:rowOff>
    </xdr:to>
    <xdr:sp macro="" textlink="">
      <xdr:nvSpPr>
        <xdr:cNvPr id="75" name="楕円 74"/>
        <xdr:cNvSpPr/>
      </xdr:nvSpPr>
      <xdr:spPr bwMode="auto">
        <a:xfrm>
          <a:off x="3556000" y="225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90003</xdr:rowOff>
    </xdr:from>
    <xdr:ext cx="762000" cy="259045"/>
    <xdr:sp macro="" textlink="">
      <xdr:nvSpPr>
        <xdr:cNvPr id="76" name="テキスト ボックス 75"/>
        <xdr:cNvSpPr txBox="1"/>
      </xdr:nvSpPr>
      <xdr:spPr>
        <a:xfrm>
          <a:off x="3225800" y="202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32080</xdr:rowOff>
    </xdr:from>
    <xdr:to>
      <xdr:col>15</xdr:col>
      <xdr:colOff>101600</xdr:colOff>
      <xdr:row>13</xdr:row>
      <xdr:rowOff>133680</xdr:rowOff>
    </xdr:to>
    <xdr:sp macro="" textlink="">
      <xdr:nvSpPr>
        <xdr:cNvPr id="77" name="楕円 76"/>
        <xdr:cNvSpPr/>
      </xdr:nvSpPr>
      <xdr:spPr bwMode="auto">
        <a:xfrm>
          <a:off x="2857500" y="2308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143857</xdr:rowOff>
    </xdr:from>
    <xdr:ext cx="762000" cy="259045"/>
    <xdr:sp macro="" textlink="">
      <xdr:nvSpPr>
        <xdr:cNvPr id="78" name="テキスト ボックス 77"/>
        <xdr:cNvSpPr txBox="1"/>
      </xdr:nvSpPr>
      <xdr:spPr>
        <a:xfrm>
          <a:off x="2527300" y="207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49344</xdr:rowOff>
    </xdr:from>
    <xdr:to>
      <xdr:col>29</xdr:col>
      <xdr:colOff>127000</xdr:colOff>
      <xdr:row>35</xdr:row>
      <xdr:rowOff>50784</xdr:rowOff>
    </xdr:to>
    <xdr:cxnSp macro="">
      <xdr:nvCxnSpPr>
        <xdr:cNvPr id="110" name="直線コネクタ 109"/>
        <xdr:cNvCxnSpPr/>
      </xdr:nvCxnSpPr>
      <xdr:spPr bwMode="auto">
        <a:xfrm>
          <a:off x="5003800" y="6659694"/>
          <a:ext cx="647700" cy="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49344</xdr:rowOff>
    </xdr:from>
    <xdr:to>
      <xdr:col>26</xdr:col>
      <xdr:colOff>50800</xdr:colOff>
      <xdr:row>35</xdr:row>
      <xdr:rowOff>164193</xdr:rowOff>
    </xdr:to>
    <xdr:cxnSp macro="">
      <xdr:nvCxnSpPr>
        <xdr:cNvPr id="113" name="直線コネクタ 112"/>
        <xdr:cNvCxnSpPr/>
      </xdr:nvCxnSpPr>
      <xdr:spPr bwMode="auto">
        <a:xfrm flipV="1">
          <a:off x="4305300" y="6659694"/>
          <a:ext cx="698500" cy="11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114793</xdr:rowOff>
    </xdr:from>
    <xdr:to>
      <xdr:col>22</xdr:col>
      <xdr:colOff>114300</xdr:colOff>
      <xdr:row>35</xdr:row>
      <xdr:rowOff>164193</xdr:rowOff>
    </xdr:to>
    <xdr:cxnSp macro="">
      <xdr:nvCxnSpPr>
        <xdr:cNvPr id="116" name="直線コネクタ 115"/>
        <xdr:cNvCxnSpPr/>
      </xdr:nvCxnSpPr>
      <xdr:spPr bwMode="auto">
        <a:xfrm>
          <a:off x="3606800" y="6725143"/>
          <a:ext cx="698500" cy="49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328899</xdr:rowOff>
    </xdr:from>
    <xdr:to>
      <xdr:col>18</xdr:col>
      <xdr:colOff>177800</xdr:colOff>
      <xdr:row>35</xdr:row>
      <xdr:rowOff>114793</xdr:rowOff>
    </xdr:to>
    <xdr:cxnSp macro="">
      <xdr:nvCxnSpPr>
        <xdr:cNvPr id="119" name="直線コネクタ 118"/>
        <xdr:cNvCxnSpPr/>
      </xdr:nvCxnSpPr>
      <xdr:spPr bwMode="auto">
        <a:xfrm>
          <a:off x="2908300" y="6596349"/>
          <a:ext cx="698500" cy="128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342884</xdr:rowOff>
    </xdr:from>
    <xdr:to>
      <xdr:col>29</xdr:col>
      <xdr:colOff>177800</xdr:colOff>
      <xdr:row>35</xdr:row>
      <xdr:rowOff>101584</xdr:rowOff>
    </xdr:to>
    <xdr:sp macro="" textlink="">
      <xdr:nvSpPr>
        <xdr:cNvPr id="129" name="楕円 128"/>
        <xdr:cNvSpPr/>
      </xdr:nvSpPr>
      <xdr:spPr bwMode="auto">
        <a:xfrm>
          <a:off x="5600700" y="661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187961</xdr:rowOff>
    </xdr:from>
    <xdr:ext cx="762000" cy="259045"/>
    <xdr:sp macro="" textlink="">
      <xdr:nvSpPr>
        <xdr:cNvPr id="130" name="人口1人当たり決算額の推移該当値テキスト445"/>
        <xdr:cNvSpPr txBox="1"/>
      </xdr:nvSpPr>
      <xdr:spPr>
        <a:xfrm>
          <a:off x="5740400" y="645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341444</xdr:rowOff>
    </xdr:from>
    <xdr:to>
      <xdr:col>26</xdr:col>
      <xdr:colOff>101600</xdr:colOff>
      <xdr:row>35</xdr:row>
      <xdr:rowOff>100144</xdr:rowOff>
    </xdr:to>
    <xdr:sp macro="" textlink="">
      <xdr:nvSpPr>
        <xdr:cNvPr id="131" name="楕円 130"/>
        <xdr:cNvSpPr/>
      </xdr:nvSpPr>
      <xdr:spPr bwMode="auto">
        <a:xfrm>
          <a:off x="4953000" y="6608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110322</xdr:rowOff>
    </xdr:from>
    <xdr:ext cx="736600" cy="259045"/>
    <xdr:sp macro="" textlink="">
      <xdr:nvSpPr>
        <xdr:cNvPr id="132" name="テキスト ボックス 131"/>
        <xdr:cNvSpPr txBox="1"/>
      </xdr:nvSpPr>
      <xdr:spPr>
        <a:xfrm>
          <a:off x="4622800" y="6377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113393</xdr:rowOff>
    </xdr:from>
    <xdr:to>
      <xdr:col>22</xdr:col>
      <xdr:colOff>165100</xdr:colOff>
      <xdr:row>35</xdr:row>
      <xdr:rowOff>214993</xdr:rowOff>
    </xdr:to>
    <xdr:sp macro="" textlink="">
      <xdr:nvSpPr>
        <xdr:cNvPr id="133" name="楕円 132"/>
        <xdr:cNvSpPr/>
      </xdr:nvSpPr>
      <xdr:spPr bwMode="auto">
        <a:xfrm>
          <a:off x="4254500" y="6723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225170</xdr:rowOff>
    </xdr:from>
    <xdr:ext cx="762000" cy="259045"/>
    <xdr:sp macro="" textlink="">
      <xdr:nvSpPr>
        <xdr:cNvPr id="134" name="テキスト ボックス 133"/>
        <xdr:cNvSpPr txBox="1"/>
      </xdr:nvSpPr>
      <xdr:spPr>
        <a:xfrm>
          <a:off x="39243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63993</xdr:rowOff>
    </xdr:from>
    <xdr:to>
      <xdr:col>19</xdr:col>
      <xdr:colOff>38100</xdr:colOff>
      <xdr:row>35</xdr:row>
      <xdr:rowOff>165593</xdr:rowOff>
    </xdr:to>
    <xdr:sp macro="" textlink="">
      <xdr:nvSpPr>
        <xdr:cNvPr id="135" name="楕円 134"/>
        <xdr:cNvSpPr/>
      </xdr:nvSpPr>
      <xdr:spPr bwMode="auto">
        <a:xfrm>
          <a:off x="3556000" y="6674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175770</xdr:rowOff>
    </xdr:from>
    <xdr:ext cx="762000" cy="259045"/>
    <xdr:sp macro="" textlink="">
      <xdr:nvSpPr>
        <xdr:cNvPr id="136" name="テキスト ボックス 135"/>
        <xdr:cNvSpPr txBox="1"/>
      </xdr:nvSpPr>
      <xdr:spPr>
        <a:xfrm>
          <a:off x="3225800" y="644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278099</xdr:rowOff>
    </xdr:from>
    <xdr:to>
      <xdr:col>15</xdr:col>
      <xdr:colOff>101600</xdr:colOff>
      <xdr:row>35</xdr:row>
      <xdr:rowOff>36799</xdr:rowOff>
    </xdr:to>
    <xdr:sp macro="" textlink="">
      <xdr:nvSpPr>
        <xdr:cNvPr id="137" name="楕円 136"/>
        <xdr:cNvSpPr/>
      </xdr:nvSpPr>
      <xdr:spPr bwMode="auto">
        <a:xfrm>
          <a:off x="2857500" y="6545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46977</xdr:rowOff>
    </xdr:from>
    <xdr:ext cx="762000" cy="259045"/>
    <xdr:sp macro="" textlink="">
      <xdr:nvSpPr>
        <xdr:cNvPr id="138" name="テキスト ボックス 137"/>
        <xdr:cNvSpPr txBox="1"/>
      </xdr:nvSpPr>
      <xdr:spPr>
        <a:xfrm>
          <a:off x="2527300" y="631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35,293
34,698
258.14
21,191,049
20,497,861
590,293
11,974,773
18,547,064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91218</xdr:rowOff>
    </xdr:from>
    <xdr:to>
      <xdr:col>24</xdr:col>
      <xdr:colOff>63500</xdr:colOff>
      <xdr:row>34</xdr:row>
      <xdr:rowOff>114954</xdr:rowOff>
    </xdr:to>
    <xdr:cxnSp macro="">
      <xdr:nvCxnSpPr>
        <xdr:cNvPr id="61" name="直線コネクタ 60"/>
        <xdr:cNvCxnSpPr/>
      </xdr:nvCxnSpPr>
      <xdr:spPr>
        <a:xfrm flipV="1">
          <a:off x="3797300" y="5920518"/>
          <a:ext cx="8382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114954</xdr:rowOff>
    </xdr:from>
    <xdr:to>
      <xdr:col>19</xdr:col>
      <xdr:colOff>177800</xdr:colOff>
      <xdr:row>34</xdr:row>
      <xdr:rowOff>151644</xdr:rowOff>
    </xdr:to>
    <xdr:cxnSp macro="">
      <xdr:nvCxnSpPr>
        <xdr:cNvPr id="64" name="直線コネクタ 63"/>
        <xdr:cNvCxnSpPr/>
      </xdr:nvCxnSpPr>
      <xdr:spPr>
        <a:xfrm flipV="1">
          <a:off x="2908300" y="5944254"/>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96361</xdr:rowOff>
    </xdr:from>
    <xdr:to>
      <xdr:col>15</xdr:col>
      <xdr:colOff>50800</xdr:colOff>
      <xdr:row>34</xdr:row>
      <xdr:rowOff>151644</xdr:rowOff>
    </xdr:to>
    <xdr:cxnSp macro="">
      <xdr:nvCxnSpPr>
        <xdr:cNvPr id="67" name="直線コネクタ 66"/>
        <xdr:cNvCxnSpPr/>
      </xdr:nvCxnSpPr>
      <xdr:spPr>
        <a:xfrm>
          <a:off x="2019300" y="5925661"/>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96361</xdr:rowOff>
    </xdr:from>
    <xdr:to>
      <xdr:col>10</xdr:col>
      <xdr:colOff>114300</xdr:colOff>
      <xdr:row>34</xdr:row>
      <xdr:rowOff>102648</xdr:rowOff>
    </xdr:to>
    <xdr:cxnSp macro="">
      <xdr:nvCxnSpPr>
        <xdr:cNvPr id="70" name="直線コネクタ 69"/>
        <xdr:cNvCxnSpPr/>
      </xdr:nvCxnSpPr>
      <xdr:spPr>
        <a:xfrm flipV="1">
          <a:off x="1130300" y="5925661"/>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40418</xdr:rowOff>
    </xdr:from>
    <xdr:to>
      <xdr:col>24</xdr:col>
      <xdr:colOff>114300</xdr:colOff>
      <xdr:row>34</xdr:row>
      <xdr:rowOff>142018</xdr:rowOff>
    </xdr:to>
    <xdr:sp macro="" textlink="">
      <xdr:nvSpPr>
        <xdr:cNvPr id="80" name="楕円 79"/>
        <xdr:cNvSpPr/>
      </xdr:nvSpPr>
      <xdr:spPr>
        <a:xfrm>
          <a:off x="4584700" y="586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63295</xdr:rowOff>
    </xdr:from>
    <xdr:ext cx="534377" cy="259045"/>
    <xdr:sp macro="" textlink="">
      <xdr:nvSpPr>
        <xdr:cNvPr id="81" name="人件費該当値テキスト"/>
        <xdr:cNvSpPr txBox="1"/>
      </xdr:nvSpPr>
      <xdr:spPr>
        <a:xfrm>
          <a:off x="4686300" y="572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64154</xdr:rowOff>
    </xdr:from>
    <xdr:to>
      <xdr:col>20</xdr:col>
      <xdr:colOff>38100</xdr:colOff>
      <xdr:row>34</xdr:row>
      <xdr:rowOff>165754</xdr:rowOff>
    </xdr:to>
    <xdr:sp macro="" textlink="">
      <xdr:nvSpPr>
        <xdr:cNvPr id="82" name="楕円 81"/>
        <xdr:cNvSpPr/>
      </xdr:nvSpPr>
      <xdr:spPr>
        <a:xfrm>
          <a:off x="3746500" y="58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10831</xdr:rowOff>
    </xdr:from>
    <xdr:ext cx="534377" cy="259045"/>
    <xdr:sp macro="" textlink="">
      <xdr:nvSpPr>
        <xdr:cNvPr id="83" name="テキスト ボックス 82"/>
        <xdr:cNvSpPr txBox="1"/>
      </xdr:nvSpPr>
      <xdr:spPr>
        <a:xfrm>
          <a:off x="3530111" y="56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100844</xdr:rowOff>
    </xdr:from>
    <xdr:to>
      <xdr:col>15</xdr:col>
      <xdr:colOff>101600</xdr:colOff>
      <xdr:row>35</xdr:row>
      <xdr:rowOff>30994</xdr:rowOff>
    </xdr:to>
    <xdr:sp macro="" textlink="">
      <xdr:nvSpPr>
        <xdr:cNvPr id="84" name="楕円 83"/>
        <xdr:cNvSpPr/>
      </xdr:nvSpPr>
      <xdr:spPr>
        <a:xfrm>
          <a:off x="2857500" y="593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47521</xdr:rowOff>
    </xdr:from>
    <xdr:ext cx="534377" cy="259045"/>
    <xdr:sp macro="" textlink="">
      <xdr:nvSpPr>
        <xdr:cNvPr id="85" name="テキスト ボックス 84"/>
        <xdr:cNvSpPr txBox="1"/>
      </xdr:nvSpPr>
      <xdr:spPr>
        <a:xfrm>
          <a:off x="2641111" y="570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45561</xdr:rowOff>
    </xdr:from>
    <xdr:to>
      <xdr:col>10</xdr:col>
      <xdr:colOff>165100</xdr:colOff>
      <xdr:row>34</xdr:row>
      <xdr:rowOff>147161</xdr:rowOff>
    </xdr:to>
    <xdr:sp macro="" textlink="">
      <xdr:nvSpPr>
        <xdr:cNvPr id="86" name="楕円 85"/>
        <xdr:cNvSpPr/>
      </xdr:nvSpPr>
      <xdr:spPr>
        <a:xfrm>
          <a:off x="1968500" y="587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138288</xdr:rowOff>
    </xdr:from>
    <xdr:ext cx="534377" cy="259045"/>
    <xdr:sp macro="" textlink="">
      <xdr:nvSpPr>
        <xdr:cNvPr id="87" name="テキスト ボックス 86"/>
        <xdr:cNvSpPr txBox="1"/>
      </xdr:nvSpPr>
      <xdr:spPr>
        <a:xfrm>
          <a:off x="1752111" y="596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51848</xdr:rowOff>
    </xdr:from>
    <xdr:to>
      <xdr:col>6</xdr:col>
      <xdr:colOff>38100</xdr:colOff>
      <xdr:row>34</xdr:row>
      <xdr:rowOff>153448</xdr:rowOff>
    </xdr:to>
    <xdr:sp macro="" textlink="">
      <xdr:nvSpPr>
        <xdr:cNvPr id="88" name="楕円 87"/>
        <xdr:cNvSpPr/>
      </xdr:nvSpPr>
      <xdr:spPr>
        <a:xfrm>
          <a:off x="1079500" y="588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144575</xdr:rowOff>
    </xdr:from>
    <xdr:ext cx="534377" cy="259045"/>
    <xdr:sp macro="" textlink="">
      <xdr:nvSpPr>
        <xdr:cNvPr id="89" name="テキスト ボックス 88"/>
        <xdr:cNvSpPr txBox="1"/>
      </xdr:nvSpPr>
      <xdr:spPr>
        <a:xfrm>
          <a:off x="863111" y="59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133131</xdr:rowOff>
    </xdr:from>
    <xdr:to>
      <xdr:col>24</xdr:col>
      <xdr:colOff>63500</xdr:colOff>
      <xdr:row>57</xdr:row>
      <xdr:rowOff>1066</xdr:rowOff>
    </xdr:to>
    <xdr:cxnSp macro="">
      <xdr:nvCxnSpPr>
        <xdr:cNvPr id="118" name="直線コネクタ 117"/>
        <xdr:cNvCxnSpPr/>
      </xdr:nvCxnSpPr>
      <xdr:spPr>
        <a:xfrm>
          <a:off x="3797300" y="9734331"/>
          <a:ext cx="8382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133131</xdr:rowOff>
    </xdr:from>
    <xdr:to>
      <xdr:col>19</xdr:col>
      <xdr:colOff>177800</xdr:colOff>
      <xdr:row>56</xdr:row>
      <xdr:rowOff>155645</xdr:rowOff>
    </xdr:to>
    <xdr:cxnSp macro="">
      <xdr:nvCxnSpPr>
        <xdr:cNvPr id="121" name="直線コネクタ 120"/>
        <xdr:cNvCxnSpPr/>
      </xdr:nvCxnSpPr>
      <xdr:spPr>
        <a:xfrm flipV="1">
          <a:off x="2908300" y="9734331"/>
          <a:ext cx="889000" cy="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155645</xdr:rowOff>
    </xdr:from>
    <xdr:to>
      <xdr:col>15</xdr:col>
      <xdr:colOff>50800</xdr:colOff>
      <xdr:row>57</xdr:row>
      <xdr:rowOff>150116</xdr:rowOff>
    </xdr:to>
    <xdr:cxnSp macro="">
      <xdr:nvCxnSpPr>
        <xdr:cNvPr id="124" name="直線コネクタ 123"/>
        <xdr:cNvCxnSpPr/>
      </xdr:nvCxnSpPr>
      <xdr:spPr>
        <a:xfrm flipV="1">
          <a:off x="2019300" y="9756845"/>
          <a:ext cx="889000" cy="16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150116</xdr:rowOff>
    </xdr:from>
    <xdr:to>
      <xdr:col>10</xdr:col>
      <xdr:colOff>114300</xdr:colOff>
      <xdr:row>58</xdr:row>
      <xdr:rowOff>1915</xdr:rowOff>
    </xdr:to>
    <xdr:cxnSp macro="">
      <xdr:nvCxnSpPr>
        <xdr:cNvPr id="127" name="直線コネクタ 126"/>
        <xdr:cNvCxnSpPr/>
      </xdr:nvCxnSpPr>
      <xdr:spPr>
        <a:xfrm flipV="1">
          <a:off x="1130300" y="9922766"/>
          <a:ext cx="889000" cy="2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121716</xdr:rowOff>
    </xdr:from>
    <xdr:to>
      <xdr:col>24</xdr:col>
      <xdr:colOff>114300</xdr:colOff>
      <xdr:row>57</xdr:row>
      <xdr:rowOff>51866</xdr:rowOff>
    </xdr:to>
    <xdr:sp macro="" textlink="">
      <xdr:nvSpPr>
        <xdr:cNvPr id="137" name="楕円 136"/>
        <xdr:cNvSpPr/>
      </xdr:nvSpPr>
      <xdr:spPr>
        <a:xfrm>
          <a:off x="4584700" y="97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144593</xdr:rowOff>
    </xdr:from>
    <xdr:ext cx="599010" cy="259045"/>
    <xdr:sp macro="" textlink="">
      <xdr:nvSpPr>
        <xdr:cNvPr id="138" name="物件費該当値テキスト"/>
        <xdr:cNvSpPr txBox="1"/>
      </xdr:nvSpPr>
      <xdr:spPr>
        <a:xfrm>
          <a:off x="4686300" y="957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82331</xdr:rowOff>
    </xdr:from>
    <xdr:to>
      <xdr:col>20</xdr:col>
      <xdr:colOff>38100</xdr:colOff>
      <xdr:row>57</xdr:row>
      <xdr:rowOff>12481</xdr:rowOff>
    </xdr:to>
    <xdr:sp macro="" textlink="">
      <xdr:nvSpPr>
        <xdr:cNvPr id="139" name="楕円 138"/>
        <xdr:cNvSpPr/>
      </xdr:nvSpPr>
      <xdr:spPr>
        <a:xfrm>
          <a:off x="3746500" y="968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29008</xdr:rowOff>
    </xdr:from>
    <xdr:ext cx="599010" cy="259045"/>
    <xdr:sp macro="" textlink="">
      <xdr:nvSpPr>
        <xdr:cNvPr id="140" name="テキスト ボックス 139"/>
        <xdr:cNvSpPr txBox="1"/>
      </xdr:nvSpPr>
      <xdr:spPr>
        <a:xfrm>
          <a:off x="3497795" y="945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104845</xdr:rowOff>
    </xdr:from>
    <xdr:to>
      <xdr:col>15</xdr:col>
      <xdr:colOff>101600</xdr:colOff>
      <xdr:row>57</xdr:row>
      <xdr:rowOff>34995</xdr:rowOff>
    </xdr:to>
    <xdr:sp macro="" textlink="">
      <xdr:nvSpPr>
        <xdr:cNvPr id="141" name="楕円 140"/>
        <xdr:cNvSpPr/>
      </xdr:nvSpPr>
      <xdr:spPr>
        <a:xfrm>
          <a:off x="2857500" y="97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51522</xdr:rowOff>
    </xdr:from>
    <xdr:ext cx="599010" cy="259045"/>
    <xdr:sp macro="" textlink="">
      <xdr:nvSpPr>
        <xdr:cNvPr id="142" name="テキスト ボックス 141"/>
        <xdr:cNvSpPr txBox="1"/>
      </xdr:nvSpPr>
      <xdr:spPr>
        <a:xfrm>
          <a:off x="2608795" y="948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99316</xdr:rowOff>
    </xdr:from>
    <xdr:to>
      <xdr:col>10</xdr:col>
      <xdr:colOff>165100</xdr:colOff>
      <xdr:row>58</xdr:row>
      <xdr:rowOff>29466</xdr:rowOff>
    </xdr:to>
    <xdr:sp macro="" textlink="">
      <xdr:nvSpPr>
        <xdr:cNvPr id="143" name="楕円 142"/>
        <xdr:cNvSpPr/>
      </xdr:nvSpPr>
      <xdr:spPr>
        <a:xfrm>
          <a:off x="1968500" y="98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20593</xdr:rowOff>
    </xdr:from>
    <xdr:ext cx="534377" cy="259045"/>
    <xdr:sp macro="" textlink="">
      <xdr:nvSpPr>
        <xdr:cNvPr id="144" name="テキスト ボックス 143"/>
        <xdr:cNvSpPr txBox="1"/>
      </xdr:nvSpPr>
      <xdr:spPr>
        <a:xfrm>
          <a:off x="1752111" y="996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122565</xdr:rowOff>
    </xdr:from>
    <xdr:to>
      <xdr:col>6</xdr:col>
      <xdr:colOff>38100</xdr:colOff>
      <xdr:row>58</xdr:row>
      <xdr:rowOff>52715</xdr:rowOff>
    </xdr:to>
    <xdr:sp macro="" textlink="">
      <xdr:nvSpPr>
        <xdr:cNvPr id="145" name="楕円 144"/>
        <xdr:cNvSpPr/>
      </xdr:nvSpPr>
      <xdr:spPr>
        <a:xfrm>
          <a:off x="1079500" y="98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43842</xdr:rowOff>
    </xdr:from>
    <xdr:ext cx="534377" cy="259045"/>
    <xdr:sp macro="" textlink="">
      <xdr:nvSpPr>
        <xdr:cNvPr id="146" name="テキスト ボックス 145"/>
        <xdr:cNvSpPr txBox="1"/>
      </xdr:nvSpPr>
      <xdr:spPr>
        <a:xfrm>
          <a:off x="863111" y="998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99564</xdr:rowOff>
    </xdr:from>
    <xdr:to>
      <xdr:col>24</xdr:col>
      <xdr:colOff>63500</xdr:colOff>
      <xdr:row>78</xdr:row>
      <xdr:rowOff>112105</xdr:rowOff>
    </xdr:to>
    <xdr:cxnSp macro="">
      <xdr:nvCxnSpPr>
        <xdr:cNvPr id="177" name="直線コネクタ 176"/>
        <xdr:cNvCxnSpPr/>
      </xdr:nvCxnSpPr>
      <xdr:spPr>
        <a:xfrm flipV="1">
          <a:off x="3797300" y="13472664"/>
          <a:ext cx="8382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112105</xdr:rowOff>
    </xdr:from>
    <xdr:to>
      <xdr:col>19</xdr:col>
      <xdr:colOff>177800</xdr:colOff>
      <xdr:row>78</xdr:row>
      <xdr:rowOff>144272</xdr:rowOff>
    </xdr:to>
    <xdr:cxnSp macro="">
      <xdr:nvCxnSpPr>
        <xdr:cNvPr id="180" name="直線コネクタ 179"/>
        <xdr:cNvCxnSpPr/>
      </xdr:nvCxnSpPr>
      <xdr:spPr>
        <a:xfrm flipV="1">
          <a:off x="2908300" y="13485205"/>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143814</xdr:rowOff>
    </xdr:from>
    <xdr:to>
      <xdr:col>15</xdr:col>
      <xdr:colOff>50800</xdr:colOff>
      <xdr:row>78</xdr:row>
      <xdr:rowOff>144272</xdr:rowOff>
    </xdr:to>
    <xdr:cxnSp macro="">
      <xdr:nvCxnSpPr>
        <xdr:cNvPr id="183" name="直線コネクタ 182"/>
        <xdr:cNvCxnSpPr/>
      </xdr:nvCxnSpPr>
      <xdr:spPr>
        <a:xfrm>
          <a:off x="2019300" y="1351691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142247</xdr:rowOff>
    </xdr:from>
    <xdr:to>
      <xdr:col>10</xdr:col>
      <xdr:colOff>114300</xdr:colOff>
      <xdr:row>78</xdr:row>
      <xdr:rowOff>143814</xdr:rowOff>
    </xdr:to>
    <xdr:cxnSp macro="">
      <xdr:nvCxnSpPr>
        <xdr:cNvPr id="186" name="直線コネクタ 185"/>
        <xdr:cNvCxnSpPr/>
      </xdr:nvCxnSpPr>
      <xdr:spPr>
        <a:xfrm>
          <a:off x="1130300" y="13515347"/>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48764</xdr:rowOff>
    </xdr:from>
    <xdr:to>
      <xdr:col>24</xdr:col>
      <xdr:colOff>114300</xdr:colOff>
      <xdr:row>78</xdr:row>
      <xdr:rowOff>150364</xdr:rowOff>
    </xdr:to>
    <xdr:sp macro="" textlink="">
      <xdr:nvSpPr>
        <xdr:cNvPr id="196" name="楕円 195"/>
        <xdr:cNvSpPr/>
      </xdr:nvSpPr>
      <xdr:spPr>
        <a:xfrm>
          <a:off x="4584700" y="134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27191</xdr:rowOff>
    </xdr:from>
    <xdr:ext cx="469744" cy="259045"/>
    <xdr:sp macro="" textlink="">
      <xdr:nvSpPr>
        <xdr:cNvPr id="197" name="維持補修費該当値テキスト"/>
        <xdr:cNvSpPr txBox="1"/>
      </xdr:nvSpPr>
      <xdr:spPr>
        <a:xfrm>
          <a:off x="4686300" y="1340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61305</xdr:rowOff>
    </xdr:from>
    <xdr:to>
      <xdr:col>20</xdr:col>
      <xdr:colOff>38100</xdr:colOff>
      <xdr:row>78</xdr:row>
      <xdr:rowOff>162905</xdr:rowOff>
    </xdr:to>
    <xdr:sp macro="" textlink="">
      <xdr:nvSpPr>
        <xdr:cNvPr id="198" name="楕円 197"/>
        <xdr:cNvSpPr/>
      </xdr:nvSpPr>
      <xdr:spPr>
        <a:xfrm>
          <a:off x="3746500" y="134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154032</xdr:rowOff>
    </xdr:from>
    <xdr:ext cx="469744" cy="259045"/>
    <xdr:sp macro="" textlink="">
      <xdr:nvSpPr>
        <xdr:cNvPr id="199" name="テキスト ボックス 198"/>
        <xdr:cNvSpPr txBox="1"/>
      </xdr:nvSpPr>
      <xdr:spPr>
        <a:xfrm>
          <a:off x="3562428" y="1352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93472</xdr:rowOff>
    </xdr:from>
    <xdr:to>
      <xdr:col>15</xdr:col>
      <xdr:colOff>101600</xdr:colOff>
      <xdr:row>79</xdr:row>
      <xdr:rowOff>23622</xdr:rowOff>
    </xdr:to>
    <xdr:sp macro="" textlink="">
      <xdr:nvSpPr>
        <xdr:cNvPr id="200" name="楕円 199"/>
        <xdr:cNvSpPr/>
      </xdr:nvSpPr>
      <xdr:spPr>
        <a:xfrm>
          <a:off x="2857500" y="134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14749</xdr:rowOff>
    </xdr:from>
    <xdr:ext cx="469744" cy="259045"/>
    <xdr:sp macro="" textlink="">
      <xdr:nvSpPr>
        <xdr:cNvPr id="201" name="テキスト ボックス 200"/>
        <xdr:cNvSpPr txBox="1"/>
      </xdr:nvSpPr>
      <xdr:spPr>
        <a:xfrm>
          <a:off x="2673428" y="1355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93014</xdr:rowOff>
    </xdr:from>
    <xdr:to>
      <xdr:col>10</xdr:col>
      <xdr:colOff>165100</xdr:colOff>
      <xdr:row>79</xdr:row>
      <xdr:rowOff>23164</xdr:rowOff>
    </xdr:to>
    <xdr:sp macro="" textlink="">
      <xdr:nvSpPr>
        <xdr:cNvPr id="202" name="楕円 201"/>
        <xdr:cNvSpPr/>
      </xdr:nvSpPr>
      <xdr:spPr>
        <a:xfrm>
          <a:off x="1968500" y="134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14291</xdr:rowOff>
    </xdr:from>
    <xdr:ext cx="469744" cy="259045"/>
    <xdr:sp macro="" textlink="">
      <xdr:nvSpPr>
        <xdr:cNvPr id="203" name="テキスト ボックス 202"/>
        <xdr:cNvSpPr txBox="1"/>
      </xdr:nvSpPr>
      <xdr:spPr>
        <a:xfrm>
          <a:off x="1784428" y="1355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91447</xdr:rowOff>
    </xdr:from>
    <xdr:to>
      <xdr:col>6</xdr:col>
      <xdr:colOff>38100</xdr:colOff>
      <xdr:row>79</xdr:row>
      <xdr:rowOff>21597</xdr:rowOff>
    </xdr:to>
    <xdr:sp macro="" textlink="">
      <xdr:nvSpPr>
        <xdr:cNvPr id="204" name="楕円 203"/>
        <xdr:cNvSpPr/>
      </xdr:nvSpPr>
      <xdr:spPr>
        <a:xfrm>
          <a:off x="1079500" y="134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12724</xdr:rowOff>
    </xdr:from>
    <xdr:ext cx="469744" cy="259045"/>
    <xdr:sp macro="" textlink="">
      <xdr:nvSpPr>
        <xdr:cNvPr id="205" name="テキスト ボックス 204"/>
        <xdr:cNvSpPr txBox="1"/>
      </xdr:nvSpPr>
      <xdr:spPr>
        <a:xfrm>
          <a:off x="895428" y="1355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163361</xdr:rowOff>
    </xdr:from>
    <xdr:to>
      <xdr:col>24</xdr:col>
      <xdr:colOff>63500</xdr:colOff>
      <xdr:row>96</xdr:row>
      <xdr:rowOff>7455</xdr:rowOff>
    </xdr:to>
    <xdr:cxnSp macro="">
      <xdr:nvCxnSpPr>
        <xdr:cNvPr id="235" name="直線コネクタ 234"/>
        <xdr:cNvCxnSpPr/>
      </xdr:nvCxnSpPr>
      <xdr:spPr>
        <a:xfrm>
          <a:off x="3797300" y="16451111"/>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163361</xdr:rowOff>
    </xdr:from>
    <xdr:to>
      <xdr:col>19</xdr:col>
      <xdr:colOff>177800</xdr:colOff>
      <xdr:row>97</xdr:row>
      <xdr:rowOff>12275</xdr:rowOff>
    </xdr:to>
    <xdr:cxnSp macro="">
      <xdr:nvCxnSpPr>
        <xdr:cNvPr id="238" name="直線コネクタ 237"/>
        <xdr:cNvCxnSpPr/>
      </xdr:nvCxnSpPr>
      <xdr:spPr>
        <a:xfrm flipV="1">
          <a:off x="2908300" y="16451111"/>
          <a:ext cx="889000" cy="19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12275</xdr:rowOff>
    </xdr:from>
    <xdr:to>
      <xdr:col>15</xdr:col>
      <xdr:colOff>50800</xdr:colOff>
      <xdr:row>97</xdr:row>
      <xdr:rowOff>33153</xdr:rowOff>
    </xdr:to>
    <xdr:cxnSp macro="">
      <xdr:nvCxnSpPr>
        <xdr:cNvPr id="241" name="直線コネクタ 240"/>
        <xdr:cNvCxnSpPr/>
      </xdr:nvCxnSpPr>
      <xdr:spPr>
        <a:xfrm flipV="1">
          <a:off x="2019300" y="16642925"/>
          <a:ext cx="8890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33153</xdr:rowOff>
    </xdr:from>
    <xdr:to>
      <xdr:col>10</xdr:col>
      <xdr:colOff>114300</xdr:colOff>
      <xdr:row>97</xdr:row>
      <xdr:rowOff>105524</xdr:rowOff>
    </xdr:to>
    <xdr:cxnSp macro="">
      <xdr:nvCxnSpPr>
        <xdr:cNvPr id="244" name="直線コネクタ 243"/>
        <xdr:cNvCxnSpPr/>
      </xdr:nvCxnSpPr>
      <xdr:spPr>
        <a:xfrm flipV="1">
          <a:off x="1130300" y="16663803"/>
          <a:ext cx="8890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128105</xdr:rowOff>
    </xdr:from>
    <xdr:to>
      <xdr:col>24</xdr:col>
      <xdr:colOff>114300</xdr:colOff>
      <xdr:row>96</xdr:row>
      <xdr:rowOff>58255</xdr:rowOff>
    </xdr:to>
    <xdr:sp macro="" textlink="">
      <xdr:nvSpPr>
        <xdr:cNvPr id="254" name="楕円 253"/>
        <xdr:cNvSpPr/>
      </xdr:nvSpPr>
      <xdr:spPr>
        <a:xfrm>
          <a:off x="4584700" y="164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106532</xdr:rowOff>
    </xdr:from>
    <xdr:ext cx="534377" cy="259045"/>
    <xdr:sp macro="" textlink="">
      <xdr:nvSpPr>
        <xdr:cNvPr id="255" name="扶助費該当値テキスト"/>
        <xdr:cNvSpPr txBox="1"/>
      </xdr:nvSpPr>
      <xdr:spPr>
        <a:xfrm>
          <a:off x="4686300" y="1639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112561</xdr:rowOff>
    </xdr:from>
    <xdr:to>
      <xdr:col>20</xdr:col>
      <xdr:colOff>38100</xdr:colOff>
      <xdr:row>96</xdr:row>
      <xdr:rowOff>42711</xdr:rowOff>
    </xdr:to>
    <xdr:sp macro="" textlink="">
      <xdr:nvSpPr>
        <xdr:cNvPr id="256" name="楕円 255"/>
        <xdr:cNvSpPr/>
      </xdr:nvSpPr>
      <xdr:spPr>
        <a:xfrm>
          <a:off x="3746500" y="164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33838</xdr:rowOff>
    </xdr:from>
    <xdr:ext cx="534377" cy="259045"/>
    <xdr:sp macro="" textlink="">
      <xdr:nvSpPr>
        <xdr:cNvPr id="257" name="テキスト ボックス 256"/>
        <xdr:cNvSpPr txBox="1"/>
      </xdr:nvSpPr>
      <xdr:spPr>
        <a:xfrm>
          <a:off x="3530111" y="164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132925</xdr:rowOff>
    </xdr:from>
    <xdr:to>
      <xdr:col>15</xdr:col>
      <xdr:colOff>101600</xdr:colOff>
      <xdr:row>97</xdr:row>
      <xdr:rowOff>63075</xdr:rowOff>
    </xdr:to>
    <xdr:sp macro="" textlink="">
      <xdr:nvSpPr>
        <xdr:cNvPr id="258" name="楕円 257"/>
        <xdr:cNvSpPr/>
      </xdr:nvSpPr>
      <xdr:spPr>
        <a:xfrm>
          <a:off x="2857500" y="165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54202</xdr:rowOff>
    </xdr:from>
    <xdr:ext cx="534377" cy="259045"/>
    <xdr:sp macro="" textlink="">
      <xdr:nvSpPr>
        <xdr:cNvPr id="259" name="テキスト ボックス 258"/>
        <xdr:cNvSpPr txBox="1"/>
      </xdr:nvSpPr>
      <xdr:spPr>
        <a:xfrm>
          <a:off x="2641111" y="1668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153803</xdr:rowOff>
    </xdr:from>
    <xdr:to>
      <xdr:col>10</xdr:col>
      <xdr:colOff>165100</xdr:colOff>
      <xdr:row>97</xdr:row>
      <xdr:rowOff>83953</xdr:rowOff>
    </xdr:to>
    <xdr:sp macro="" textlink="">
      <xdr:nvSpPr>
        <xdr:cNvPr id="260" name="楕円 259"/>
        <xdr:cNvSpPr/>
      </xdr:nvSpPr>
      <xdr:spPr>
        <a:xfrm>
          <a:off x="1968500" y="166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75080</xdr:rowOff>
    </xdr:from>
    <xdr:ext cx="534377" cy="259045"/>
    <xdr:sp macro="" textlink="">
      <xdr:nvSpPr>
        <xdr:cNvPr id="261" name="テキスト ボックス 260"/>
        <xdr:cNvSpPr txBox="1"/>
      </xdr:nvSpPr>
      <xdr:spPr>
        <a:xfrm>
          <a:off x="1752111" y="167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54724</xdr:rowOff>
    </xdr:from>
    <xdr:to>
      <xdr:col>6</xdr:col>
      <xdr:colOff>38100</xdr:colOff>
      <xdr:row>97</xdr:row>
      <xdr:rowOff>156324</xdr:rowOff>
    </xdr:to>
    <xdr:sp macro="" textlink="">
      <xdr:nvSpPr>
        <xdr:cNvPr id="262" name="楕円 261"/>
        <xdr:cNvSpPr/>
      </xdr:nvSpPr>
      <xdr:spPr>
        <a:xfrm>
          <a:off x="1079500" y="166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147451</xdr:rowOff>
    </xdr:from>
    <xdr:ext cx="534377" cy="259045"/>
    <xdr:sp macro="" textlink="">
      <xdr:nvSpPr>
        <xdr:cNvPr id="263" name="テキスト ボックス 262"/>
        <xdr:cNvSpPr txBox="1"/>
      </xdr:nvSpPr>
      <xdr:spPr>
        <a:xfrm>
          <a:off x="863111" y="167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130701</xdr:rowOff>
    </xdr:from>
    <xdr:to>
      <xdr:col>55</xdr:col>
      <xdr:colOff>0</xdr:colOff>
      <xdr:row>35</xdr:row>
      <xdr:rowOff>86215</xdr:rowOff>
    </xdr:to>
    <xdr:cxnSp macro="">
      <xdr:nvCxnSpPr>
        <xdr:cNvPr id="292" name="直線コネクタ 291"/>
        <xdr:cNvCxnSpPr/>
      </xdr:nvCxnSpPr>
      <xdr:spPr>
        <a:xfrm flipV="1">
          <a:off x="9639300" y="5960001"/>
          <a:ext cx="838200" cy="12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26040</xdr:rowOff>
    </xdr:from>
    <xdr:to>
      <xdr:col>50</xdr:col>
      <xdr:colOff>114300</xdr:colOff>
      <xdr:row>35</xdr:row>
      <xdr:rowOff>86215</xdr:rowOff>
    </xdr:to>
    <xdr:cxnSp macro="">
      <xdr:nvCxnSpPr>
        <xdr:cNvPr id="295" name="直線コネクタ 294"/>
        <xdr:cNvCxnSpPr/>
      </xdr:nvCxnSpPr>
      <xdr:spPr>
        <a:xfrm>
          <a:off x="8750300" y="6026790"/>
          <a:ext cx="889000" cy="6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26040</xdr:rowOff>
    </xdr:from>
    <xdr:to>
      <xdr:col>45</xdr:col>
      <xdr:colOff>177800</xdr:colOff>
      <xdr:row>35</xdr:row>
      <xdr:rowOff>81963</xdr:rowOff>
    </xdr:to>
    <xdr:cxnSp macro="">
      <xdr:nvCxnSpPr>
        <xdr:cNvPr id="298" name="直線コネクタ 297"/>
        <xdr:cNvCxnSpPr/>
      </xdr:nvCxnSpPr>
      <xdr:spPr>
        <a:xfrm flipV="1">
          <a:off x="7861300" y="6026790"/>
          <a:ext cx="889000" cy="5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81963</xdr:rowOff>
    </xdr:from>
    <xdr:to>
      <xdr:col>41</xdr:col>
      <xdr:colOff>50800</xdr:colOff>
      <xdr:row>37</xdr:row>
      <xdr:rowOff>7676</xdr:rowOff>
    </xdr:to>
    <xdr:cxnSp macro="">
      <xdr:nvCxnSpPr>
        <xdr:cNvPr id="301" name="直線コネクタ 300"/>
        <xdr:cNvCxnSpPr/>
      </xdr:nvCxnSpPr>
      <xdr:spPr>
        <a:xfrm flipV="1">
          <a:off x="6972300" y="6082713"/>
          <a:ext cx="889000" cy="26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3" name="テキスト ボックス 302"/>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79901</xdr:rowOff>
    </xdr:from>
    <xdr:to>
      <xdr:col>55</xdr:col>
      <xdr:colOff>50800</xdr:colOff>
      <xdr:row>35</xdr:row>
      <xdr:rowOff>10051</xdr:rowOff>
    </xdr:to>
    <xdr:sp macro="" textlink="">
      <xdr:nvSpPr>
        <xdr:cNvPr id="311" name="楕円 310"/>
        <xdr:cNvSpPr/>
      </xdr:nvSpPr>
      <xdr:spPr>
        <a:xfrm>
          <a:off x="10426700" y="590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102778</xdr:rowOff>
    </xdr:from>
    <xdr:ext cx="599010" cy="259045"/>
    <xdr:sp macro="" textlink="">
      <xdr:nvSpPr>
        <xdr:cNvPr id="312" name="補助費等該当値テキスト"/>
        <xdr:cNvSpPr txBox="1"/>
      </xdr:nvSpPr>
      <xdr:spPr>
        <a:xfrm>
          <a:off x="10528300" y="576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35415</xdr:rowOff>
    </xdr:from>
    <xdr:to>
      <xdr:col>50</xdr:col>
      <xdr:colOff>165100</xdr:colOff>
      <xdr:row>35</xdr:row>
      <xdr:rowOff>137015</xdr:rowOff>
    </xdr:to>
    <xdr:sp macro="" textlink="">
      <xdr:nvSpPr>
        <xdr:cNvPr id="313" name="楕円 312"/>
        <xdr:cNvSpPr/>
      </xdr:nvSpPr>
      <xdr:spPr>
        <a:xfrm>
          <a:off x="9588500" y="60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153542</xdr:rowOff>
    </xdr:from>
    <xdr:ext cx="534377" cy="259045"/>
    <xdr:sp macro="" textlink="">
      <xdr:nvSpPr>
        <xdr:cNvPr id="314" name="テキスト ボックス 313"/>
        <xdr:cNvSpPr txBox="1"/>
      </xdr:nvSpPr>
      <xdr:spPr>
        <a:xfrm>
          <a:off x="9372111" y="58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146690</xdr:rowOff>
    </xdr:from>
    <xdr:to>
      <xdr:col>46</xdr:col>
      <xdr:colOff>38100</xdr:colOff>
      <xdr:row>35</xdr:row>
      <xdr:rowOff>76840</xdr:rowOff>
    </xdr:to>
    <xdr:sp macro="" textlink="">
      <xdr:nvSpPr>
        <xdr:cNvPr id="315" name="楕円 314"/>
        <xdr:cNvSpPr/>
      </xdr:nvSpPr>
      <xdr:spPr>
        <a:xfrm>
          <a:off x="8699500" y="59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93367</xdr:rowOff>
    </xdr:from>
    <xdr:ext cx="534377" cy="259045"/>
    <xdr:sp macro="" textlink="">
      <xdr:nvSpPr>
        <xdr:cNvPr id="316" name="テキスト ボックス 315"/>
        <xdr:cNvSpPr txBox="1"/>
      </xdr:nvSpPr>
      <xdr:spPr>
        <a:xfrm>
          <a:off x="8483111" y="575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31163</xdr:rowOff>
    </xdr:from>
    <xdr:to>
      <xdr:col>41</xdr:col>
      <xdr:colOff>101600</xdr:colOff>
      <xdr:row>35</xdr:row>
      <xdr:rowOff>132763</xdr:rowOff>
    </xdr:to>
    <xdr:sp macro="" textlink="">
      <xdr:nvSpPr>
        <xdr:cNvPr id="317" name="楕円 316"/>
        <xdr:cNvSpPr/>
      </xdr:nvSpPr>
      <xdr:spPr>
        <a:xfrm>
          <a:off x="7810500" y="603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149290</xdr:rowOff>
    </xdr:from>
    <xdr:ext cx="534377" cy="259045"/>
    <xdr:sp macro="" textlink="">
      <xdr:nvSpPr>
        <xdr:cNvPr id="318" name="テキスト ボックス 317"/>
        <xdr:cNvSpPr txBox="1"/>
      </xdr:nvSpPr>
      <xdr:spPr>
        <a:xfrm>
          <a:off x="7594111" y="58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128326</xdr:rowOff>
    </xdr:from>
    <xdr:to>
      <xdr:col>36</xdr:col>
      <xdr:colOff>165100</xdr:colOff>
      <xdr:row>37</xdr:row>
      <xdr:rowOff>58476</xdr:rowOff>
    </xdr:to>
    <xdr:sp macro="" textlink="">
      <xdr:nvSpPr>
        <xdr:cNvPr id="319" name="楕円 318"/>
        <xdr:cNvSpPr/>
      </xdr:nvSpPr>
      <xdr:spPr>
        <a:xfrm>
          <a:off x="6921500" y="63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49603</xdr:rowOff>
    </xdr:from>
    <xdr:ext cx="534377" cy="259045"/>
    <xdr:sp macro="" textlink="">
      <xdr:nvSpPr>
        <xdr:cNvPr id="320" name="テキスト ボックス 319"/>
        <xdr:cNvSpPr txBox="1"/>
      </xdr:nvSpPr>
      <xdr:spPr>
        <a:xfrm>
          <a:off x="6705111" y="639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131671</xdr:rowOff>
    </xdr:from>
    <xdr:to>
      <xdr:col>55</xdr:col>
      <xdr:colOff>0</xdr:colOff>
      <xdr:row>58</xdr:row>
      <xdr:rowOff>171105</xdr:rowOff>
    </xdr:to>
    <xdr:cxnSp macro="">
      <xdr:nvCxnSpPr>
        <xdr:cNvPr id="351" name="直線コネクタ 350"/>
        <xdr:cNvCxnSpPr/>
      </xdr:nvCxnSpPr>
      <xdr:spPr>
        <a:xfrm>
          <a:off x="9639300" y="10075771"/>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131671</xdr:rowOff>
    </xdr:from>
    <xdr:to>
      <xdr:col>50</xdr:col>
      <xdr:colOff>114300</xdr:colOff>
      <xdr:row>58</xdr:row>
      <xdr:rowOff>144350</xdr:rowOff>
    </xdr:to>
    <xdr:cxnSp macro="">
      <xdr:nvCxnSpPr>
        <xdr:cNvPr id="354" name="直線コネクタ 353"/>
        <xdr:cNvCxnSpPr/>
      </xdr:nvCxnSpPr>
      <xdr:spPr>
        <a:xfrm flipV="1">
          <a:off x="8750300" y="10075771"/>
          <a:ext cx="889000" cy="1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81776</xdr:rowOff>
    </xdr:from>
    <xdr:to>
      <xdr:col>45</xdr:col>
      <xdr:colOff>177800</xdr:colOff>
      <xdr:row>58</xdr:row>
      <xdr:rowOff>144350</xdr:rowOff>
    </xdr:to>
    <xdr:cxnSp macro="">
      <xdr:nvCxnSpPr>
        <xdr:cNvPr id="357" name="直線コネクタ 356"/>
        <xdr:cNvCxnSpPr/>
      </xdr:nvCxnSpPr>
      <xdr:spPr>
        <a:xfrm>
          <a:off x="7861300" y="10025876"/>
          <a:ext cx="889000" cy="6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81776</xdr:rowOff>
    </xdr:from>
    <xdr:to>
      <xdr:col>41</xdr:col>
      <xdr:colOff>50800</xdr:colOff>
      <xdr:row>58</xdr:row>
      <xdr:rowOff>150423</xdr:rowOff>
    </xdr:to>
    <xdr:cxnSp macro="">
      <xdr:nvCxnSpPr>
        <xdr:cNvPr id="360" name="直線コネクタ 359"/>
        <xdr:cNvCxnSpPr/>
      </xdr:nvCxnSpPr>
      <xdr:spPr>
        <a:xfrm flipV="1">
          <a:off x="6972300" y="10025876"/>
          <a:ext cx="889000" cy="6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138170</xdr:rowOff>
    </xdr:from>
    <xdr:ext cx="599010" cy="259045"/>
    <xdr:sp macro="" textlink="">
      <xdr:nvSpPr>
        <xdr:cNvPr id="362" name="テキスト ボックス 361"/>
        <xdr:cNvSpPr txBox="1"/>
      </xdr:nvSpPr>
      <xdr:spPr>
        <a:xfrm>
          <a:off x="7561795"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120305</xdr:rowOff>
    </xdr:from>
    <xdr:to>
      <xdr:col>55</xdr:col>
      <xdr:colOff>50800</xdr:colOff>
      <xdr:row>59</xdr:row>
      <xdr:rowOff>50455</xdr:rowOff>
    </xdr:to>
    <xdr:sp macro="" textlink="">
      <xdr:nvSpPr>
        <xdr:cNvPr id="370" name="楕円 369"/>
        <xdr:cNvSpPr/>
      </xdr:nvSpPr>
      <xdr:spPr>
        <a:xfrm>
          <a:off x="10426700" y="100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80871</xdr:rowOff>
    </xdr:from>
    <xdr:to>
      <xdr:col>50</xdr:col>
      <xdr:colOff>165100</xdr:colOff>
      <xdr:row>59</xdr:row>
      <xdr:rowOff>11021</xdr:rowOff>
    </xdr:to>
    <xdr:sp macro="" textlink="">
      <xdr:nvSpPr>
        <xdr:cNvPr id="372" name="楕円 371"/>
        <xdr:cNvSpPr/>
      </xdr:nvSpPr>
      <xdr:spPr>
        <a:xfrm>
          <a:off x="9588500" y="100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27548</xdr:rowOff>
    </xdr:from>
    <xdr:ext cx="534377" cy="259045"/>
    <xdr:sp macro="" textlink="">
      <xdr:nvSpPr>
        <xdr:cNvPr id="373" name="テキスト ボックス 372"/>
        <xdr:cNvSpPr txBox="1"/>
      </xdr:nvSpPr>
      <xdr:spPr>
        <a:xfrm>
          <a:off x="9372111" y="980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93550</xdr:rowOff>
    </xdr:from>
    <xdr:to>
      <xdr:col>46</xdr:col>
      <xdr:colOff>38100</xdr:colOff>
      <xdr:row>59</xdr:row>
      <xdr:rowOff>23700</xdr:rowOff>
    </xdr:to>
    <xdr:sp macro="" textlink="">
      <xdr:nvSpPr>
        <xdr:cNvPr id="374" name="楕円 373"/>
        <xdr:cNvSpPr/>
      </xdr:nvSpPr>
      <xdr:spPr>
        <a:xfrm>
          <a:off x="8699500" y="1003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14827</xdr:rowOff>
    </xdr:from>
    <xdr:ext cx="534377" cy="259045"/>
    <xdr:sp macro="" textlink="">
      <xdr:nvSpPr>
        <xdr:cNvPr id="375" name="テキスト ボックス 374"/>
        <xdr:cNvSpPr txBox="1"/>
      </xdr:nvSpPr>
      <xdr:spPr>
        <a:xfrm>
          <a:off x="8483111" y="1013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30976</xdr:rowOff>
    </xdr:from>
    <xdr:to>
      <xdr:col>41</xdr:col>
      <xdr:colOff>101600</xdr:colOff>
      <xdr:row>58</xdr:row>
      <xdr:rowOff>132576</xdr:rowOff>
    </xdr:to>
    <xdr:sp macro="" textlink="">
      <xdr:nvSpPr>
        <xdr:cNvPr id="376" name="楕円 375"/>
        <xdr:cNvSpPr/>
      </xdr:nvSpPr>
      <xdr:spPr>
        <a:xfrm>
          <a:off x="7810500" y="997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149103</xdr:rowOff>
    </xdr:from>
    <xdr:ext cx="599010" cy="259045"/>
    <xdr:sp macro="" textlink="">
      <xdr:nvSpPr>
        <xdr:cNvPr id="377" name="テキスト ボックス 376"/>
        <xdr:cNvSpPr txBox="1"/>
      </xdr:nvSpPr>
      <xdr:spPr>
        <a:xfrm>
          <a:off x="7561795" y="975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99623</xdr:rowOff>
    </xdr:from>
    <xdr:to>
      <xdr:col>36</xdr:col>
      <xdr:colOff>165100</xdr:colOff>
      <xdr:row>59</xdr:row>
      <xdr:rowOff>29773</xdr:rowOff>
    </xdr:to>
    <xdr:sp macro="" textlink="">
      <xdr:nvSpPr>
        <xdr:cNvPr id="378" name="楕円 377"/>
        <xdr:cNvSpPr/>
      </xdr:nvSpPr>
      <xdr:spPr>
        <a:xfrm>
          <a:off x="6921500" y="100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20900</xdr:rowOff>
    </xdr:from>
    <xdr:ext cx="534377" cy="259045"/>
    <xdr:sp macro="" textlink="">
      <xdr:nvSpPr>
        <xdr:cNvPr id="379" name="テキスト ボックス 378"/>
        <xdr:cNvSpPr txBox="1"/>
      </xdr:nvSpPr>
      <xdr:spPr>
        <a:xfrm>
          <a:off x="6705111" y="1013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32192</xdr:rowOff>
    </xdr:from>
    <xdr:to>
      <xdr:col>55</xdr:col>
      <xdr:colOff>0</xdr:colOff>
      <xdr:row>79</xdr:row>
      <xdr:rowOff>44334</xdr:rowOff>
    </xdr:to>
    <xdr:cxnSp macro="">
      <xdr:nvCxnSpPr>
        <xdr:cNvPr id="408" name="直線コネクタ 407"/>
        <xdr:cNvCxnSpPr/>
      </xdr:nvCxnSpPr>
      <xdr:spPr>
        <a:xfrm>
          <a:off x="9639300" y="13576742"/>
          <a:ext cx="8382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158178</xdr:rowOff>
    </xdr:from>
    <xdr:to>
      <xdr:col>50</xdr:col>
      <xdr:colOff>114300</xdr:colOff>
      <xdr:row>79</xdr:row>
      <xdr:rowOff>32192</xdr:rowOff>
    </xdr:to>
    <xdr:cxnSp macro="">
      <xdr:nvCxnSpPr>
        <xdr:cNvPr id="411" name="直線コネクタ 410"/>
        <xdr:cNvCxnSpPr/>
      </xdr:nvCxnSpPr>
      <xdr:spPr>
        <a:xfrm>
          <a:off x="8750300" y="13531278"/>
          <a:ext cx="889000" cy="4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141460</xdr:rowOff>
    </xdr:from>
    <xdr:to>
      <xdr:col>45</xdr:col>
      <xdr:colOff>177800</xdr:colOff>
      <xdr:row>78</xdr:row>
      <xdr:rowOff>158178</xdr:rowOff>
    </xdr:to>
    <xdr:cxnSp macro="">
      <xdr:nvCxnSpPr>
        <xdr:cNvPr id="414" name="直線コネクタ 413"/>
        <xdr:cNvCxnSpPr/>
      </xdr:nvCxnSpPr>
      <xdr:spPr>
        <a:xfrm>
          <a:off x="7861300" y="13514560"/>
          <a:ext cx="889000" cy="1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164984</xdr:rowOff>
    </xdr:from>
    <xdr:to>
      <xdr:col>55</xdr:col>
      <xdr:colOff>50800</xdr:colOff>
      <xdr:row>79</xdr:row>
      <xdr:rowOff>95134</xdr:rowOff>
    </xdr:to>
    <xdr:sp macro="" textlink="">
      <xdr:nvSpPr>
        <xdr:cNvPr id="424" name="楕円 423"/>
        <xdr:cNvSpPr/>
      </xdr:nvSpPr>
      <xdr:spPr>
        <a:xfrm>
          <a:off x="10426700" y="1353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313932" cy="259045"/>
    <xdr:sp macro="" textlink="">
      <xdr:nvSpPr>
        <xdr:cNvPr id="425" name="普通建設事業費 （ うち新規整備　）該当値テキスト"/>
        <xdr:cNvSpPr txBox="1"/>
      </xdr:nvSpPr>
      <xdr:spPr>
        <a:xfrm>
          <a:off x="10528300" y="134709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152842</xdr:rowOff>
    </xdr:from>
    <xdr:to>
      <xdr:col>50</xdr:col>
      <xdr:colOff>165100</xdr:colOff>
      <xdr:row>79</xdr:row>
      <xdr:rowOff>82992</xdr:rowOff>
    </xdr:to>
    <xdr:sp macro="" textlink="">
      <xdr:nvSpPr>
        <xdr:cNvPr id="426" name="楕円 425"/>
        <xdr:cNvSpPr/>
      </xdr:nvSpPr>
      <xdr:spPr>
        <a:xfrm>
          <a:off x="9588500" y="1352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74119</xdr:rowOff>
    </xdr:from>
    <xdr:ext cx="469744" cy="259045"/>
    <xdr:sp macro="" textlink="">
      <xdr:nvSpPr>
        <xdr:cNvPr id="427" name="テキスト ボックス 426"/>
        <xdr:cNvSpPr txBox="1"/>
      </xdr:nvSpPr>
      <xdr:spPr>
        <a:xfrm>
          <a:off x="9404428" y="1361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107378</xdr:rowOff>
    </xdr:from>
    <xdr:to>
      <xdr:col>46</xdr:col>
      <xdr:colOff>38100</xdr:colOff>
      <xdr:row>79</xdr:row>
      <xdr:rowOff>37528</xdr:rowOff>
    </xdr:to>
    <xdr:sp macro="" textlink="">
      <xdr:nvSpPr>
        <xdr:cNvPr id="428" name="楕円 427"/>
        <xdr:cNvSpPr/>
      </xdr:nvSpPr>
      <xdr:spPr>
        <a:xfrm>
          <a:off x="86995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28655</xdr:rowOff>
    </xdr:from>
    <xdr:ext cx="534377" cy="259045"/>
    <xdr:sp macro="" textlink="">
      <xdr:nvSpPr>
        <xdr:cNvPr id="429" name="テキスト ボックス 428"/>
        <xdr:cNvSpPr txBox="1"/>
      </xdr:nvSpPr>
      <xdr:spPr>
        <a:xfrm>
          <a:off x="8483111" y="1357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90660</xdr:rowOff>
    </xdr:from>
    <xdr:to>
      <xdr:col>41</xdr:col>
      <xdr:colOff>101600</xdr:colOff>
      <xdr:row>79</xdr:row>
      <xdr:rowOff>20810</xdr:rowOff>
    </xdr:to>
    <xdr:sp macro="" textlink="">
      <xdr:nvSpPr>
        <xdr:cNvPr id="430" name="楕円 429"/>
        <xdr:cNvSpPr/>
      </xdr:nvSpPr>
      <xdr:spPr>
        <a:xfrm>
          <a:off x="7810500" y="134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11937</xdr:rowOff>
    </xdr:from>
    <xdr:ext cx="534377" cy="259045"/>
    <xdr:sp macro="" textlink="">
      <xdr:nvSpPr>
        <xdr:cNvPr id="431" name="テキスト ボックス 430"/>
        <xdr:cNvSpPr txBox="1"/>
      </xdr:nvSpPr>
      <xdr:spPr>
        <a:xfrm>
          <a:off x="7594111" y="135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59626</xdr:rowOff>
    </xdr:from>
    <xdr:to>
      <xdr:col>55</xdr:col>
      <xdr:colOff>0</xdr:colOff>
      <xdr:row>95</xdr:row>
      <xdr:rowOff>149301</xdr:rowOff>
    </xdr:to>
    <xdr:cxnSp macro="">
      <xdr:nvCxnSpPr>
        <xdr:cNvPr id="460" name="直線コネクタ 459"/>
        <xdr:cNvCxnSpPr/>
      </xdr:nvCxnSpPr>
      <xdr:spPr>
        <a:xfrm>
          <a:off x="9639300" y="16175926"/>
          <a:ext cx="838200" cy="26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59626</xdr:rowOff>
    </xdr:from>
    <xdr:to>
      <xdr:col>50</xdr:col>
      <xdr:colOff>114300</xdr:colOff>
      <xdr:row>96</xdr:row>
      <xdr:rowOff>65443</xdr:rowOff>
    </xdr:to>
    <xdr:cxnSp macro="">
      <xdr:nvCxnSpPr>
        <xdr:cNvPr id="463" name="直線コネクタ 462"/>
        <xdr:cNvCxnSpPr/>
      </xdr:nvCxnSpPr>
      <xdr:spPr>
        <a:xfrm flipV="1">
          <a:off x="8750300" y="16175926"/>
          <a:ext cx="889000" cy="34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18707</xdr:rowOff>
    </xdr:from>
    <xdr:to>
      <xdr:col>45</xdr:col>
      <xdr:colOff>177800</xdr:colOff>
      <xdr:row>96</xdr:row>
      <xdr:rowOff>65443</xdr:rowOff>
    </xdr:to>
    <xdr:cxnSp macro="">
      <xdr:nvCxnSpPr>
        <xdr:cNvPr id="466" name="直線コネクタ 465"/>
        <xdr:cNvCxnSpPr/>
      </xdr:nvCxnSpPr>
      <xdr:spPr>
        <a:xfrm>
          <a:off x="7861300" y="16306457"/>
          <a:ext cx="889000" cy="2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141101</xdr:rowOff>
    </xdr:from>
    <xdr:ext cx="534377" cy="259045"/>
    <xdr:sp macro="" textlink="">
      <xdr:nvSpPr>
        <xdr:cNvPr id="470" name="テキスト ボックス 469"/>
        <xdr:cNvSpPr txBox="1"/>
      </xdr:nvSpPr>
      <xdr:spPr>
        <a:xfrm>
          <a:off x="7594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98501</xdr:rowOff>
    </xdr:from>
    <xdr:to>
      <xdr:col>55</xdr:col>
      <xdr:colOff>50800</xdr:colOff>
      <xdr:row>96</xdr:row>
      <xdr:rowOff>28651</xdr:rowOff>
    </xdr:to>
    <xdr:sp macro="" textlink="">
      <xdr:nvSpPr>
        <xdr:cNvPr id="476" name="楕円 475"/>
        <xdr:cNvSpPr/>
      </xdr:nvSpPr>
      <xdr:spPr>
        <a:xfrm>
          <a:off x="10426700" y="163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121378</xdr:rowOff>
    </xdr:from>
    <xdr:ext cx="534377" cy="259045"/>
    <xdr:sp macro="" textlink="">
      <xdr:nvSpPr>
        <xdr:cNvPr id="477" name="普通建設事業費 （ うち更新整備　）該当値テキスト"/>
        <xdr:cNvSpPr txBox="1"/>
      </xdr:nvSpPr>
      <xdr:spPr>
        <a:xfrm>
          <a:off x="10528300" y="1623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8826</xdr:rowOff>
    </xdr:from>
    <xdr:to>
      <xdr:col>50</xdr:col>
      <xdr:colOff>165100</xdr:colOff>
      <xdr:row>94</xdr:row>
      <xdr:rowOff>110426</xdr:rowOff>
    </xdr:to>
    <xdr:sp macro="" textlink="">
      <xdr:nvSpPr>
        <xdr:cNvPr id="478" name="楕円 477"/>
        <xdr:cNvSpPr/>
      </xdr:nvSpPr>
      <xdr:spPr>
        <a:xfrm>
          <a:off x="9588500" y="161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126953</xdr:rowOff>
    </xdr:from>
    <xdr:ext cx="534377" cy="259045"/>
    <xdr:sp macro="" textlink="">
      <xdr:nvSpPr>
        <xdr:cNvPr id="479" name="テキスト ボックス 478"/>
        <xdr:cNvSpPr txBox="1"/>
      </xdr:nvSpPr>
      <xdr:spPr>
        <a:xfrm>
          <a:off x="9372111" y="159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14643</xdr:rowOff>
    </xdr:from>
    <xdr:to>
      <xdr:col>46</xdr:col>
      <xdr:colOff>38100</xdr:colOff>
      <xdr:row>96</xdr:row>
      <xdr:rowOff>116243</xdr:rowOff>
    </xdr:to>
    <xdr:sp macro="" textlink="">
      <xdr:nvSpPr>
        <xdr:cNvPr id="480" name="楕円 479"/>
        <xdr:cNvSpPr/>
      </xdr:nvSpPr>
      <xdr:spPr>
        <a:xfrm>
          <a:off x="8699500" y="164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132770</xdr:rowOff>
    </xdr:from>
    <xdr:ext cx="534377" cy="259045"/>
    <xdr:sp macro="" textlink="">
      <xdr:nvSpPr>
        <xdr:cNvPr id="481" name="テキスト ボックス 480"/>
        <xdr:cNvSpPr txBox="1"/>
      </xdr:nvSpPr>
      <xdr:spPr>
        <a:xfrm>
          <a:off x="8483111" y="162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139357</xdr:rowOff>
    </xdr:from>
    <xdr:to>
      <xdr:col>41</xdr:col>
      <xdr:colOff>101600</xdr:colOff>
      <xdr:row>95</xdr:row>
      <xdr:rowOff>69507</xdr:rowOff>
    </xdr:to>
    <xdr:sp macro="" textlink="">
      <xdr:nvSpPr>
        <xdr:cNvPr id="482" name="楕円 481"/>
        <xdr:cNvSpPr/>
      </xdr:nvSpPr>
      <xdr:spPr>
        <a:xfrm>
          <a:off x="7810500" y="162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86034</xdr:rowOff>
    </xdr:from>
    <xdr:ext cx="534377" cy="259045"/>
    <xdr:sp macro="" textlink="">
      <xdr:nvSpPr>
        <xdr:cNvPr id="483" name="テキスト ボックス 482"/>
        <xdr:cNvSpPr txBox="1"/>
      </xdr:nvSpPr>
      <xdr:spPr>
        <a:xfrm>
          <a:off x="7594111" y="1603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19942</xdr:rowOff>
    </xdr:from>
    <xdr:to>
      <xdr:col>85</xdr:col>
      <xdr:colOff>127000</xdr:colOff>
      <xdr:row>38</xdr:row>
      <xdr:rowOff>25195</xdr:rowOff>
    </xdr:to>
    <xdr:cxnSp macro="">
      <xdr:nvCxnSpPr>
        <xdr:cNvPr id="508" name="直線コネクタ 507"/>
        <xdr:cNvCxnSpPr/>
      </xdr:nvCxnSpPr>
      <xdr:spPr>
        <a:xfrm flipV="1">
          <a:off x="15481300" y="6535042"/>
          <a:ext cx="838200" cy="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15759</xdr:rowOff>
    </xdr:from>
    <xdr:to>
      <xdr:col>81</xdr:col>
      <xdr:colOff>50800</xdr:colOff>
      <xdr:row>38</xdr:row>
      <xdr:rowOff>25195</xdr:rowOff>
    </xdr:to>
    <xdr:cxnSp macro="">
      <xdr:nvCxnSpPr>
        <xdr:cNvPr id="511" name="直線コネクタ 510"/>
        <xdr:cNvCxnSpPr/>
      </xdr:nvCxnSpPr>
      <xdr:spPr>
        <a:xfrm>
          <a:off x="14592300" y="6530859"/>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15759</xdr:rowOff>
    </xdr:from>
    <xdr:to>
      <xdr:col>76</xdr:col>
      <xdr:colOff>114300</xdr:colOff>
      <xdr:row>38</xdr:row>
      <xdr:rowOff>25074</xdr:rowOff>
    </xdr:to>
    <xdr:cxnSp macro="">
      <xdr:nvCxnSpPr>
        <xdr:cNvPr id="514" name="直線コネクタ 513"/>
        <xdr:cNvCxnSpPr/>
      </xdr:nvCxnSpPr>
      <xdr:spPr>
        <a:xfrm flipV="1">
          <a:off x="13703300" y="6530859"/>
          <a:ext cx="8890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20959</xdr:rowOff>
    </xdr:from>
    <xdr:to>
      <xdr:col>71</xdr:col>
      <xdr:colOff>177800</xdr:colOff>
      <xdr:row>38</xdr:row>
      <xdr:rowOff>25074</xdr:rowOff>
    </xdr:to>
    <xdr:cxnSp macro="">
      <xdr:nvCxnSpPr>
        <xdr:cNvPr id="517" name="直線コネクタ 516"/>
        <xdr:cNvCxnSpPr/>
      </xdr:nvCxnSpPr>
      <xdr:spPr>
        <a:xfrm>
          <a:off x="12814300" y="653605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140592</xdr:rowOff>
    </xdr:from>
    <xdr:to>
      <xdr:col>85</xdr:col>
      <xdr:colOff>177800</xdr:colOff>
      <xdr:row>38</xdr:row>
      <xdr:rowOff>70742</xdr:rowOff>
    </xdr:to>
    <xdr:sp macro="" textlink="">
      <xdr:nvSpPr>
        <xdr:cNvPr id="527" name="楕円 526"/>
        <xdr:cNvSpPr/>
      </xdr:nvSpPr>
      <xdr:spPr>
        <a:xfrm>
          <a:off x="16268700" y="648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145844</xdr:rowOff>
    </xdr:from>
    <xdr:to>
      <xdr:col>81</xdr:col>
      <xdr:colOff>101600</xdr:colOff>
      <xdr:row>38</xdr:row>
      <xdr:rowOff>75994</xdr:rowOff>
    </xdr:to>
    <xdr:sp macro="" textlink="">
      <xdr:nvSpPr>
        <xdr:cNvPr id="529" name="楕円 528"/>
        <xdr:cNvSpPr/>
      </xdr:nvSpPr>
      <xdr:spPr>
        <a:xfrm>
          <a:off x="15430500" y="64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67122</xdr:rowOff>
    </xdr:from>
    <xdr:ext cx="313932" cy="259045"/>
    <xdr:sp macro="" textlink="">
      <xdr:nvSpPr>
        <xdr:cNvPr id="530" name="テキスト ボックス 529"/>
        <xdr:cNvSpPr txBox="1"/>
      </xdr:nvSpPr>
      <xdr:spPr>
        <a:xfrm>
          <a:off x="15324333" y="6582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136409</xdr:rowOff>
    </xdr:from>
    <xdr:to>
      <xdr:col>76</xdr:col>
      <xdr:colOff>165100</xdr:colOff>
      <xdr:row>38</xdr:row>
      <xdr:rowOff>66559</xdr:rowOff>
    </xdr:to>
    <xdr:sp macro="" textlink="">
      <xdr:nvSpPr>
        <xdr:cNvPr id="531" name="楕円 530"/>
        <xdr:cNvSpPr/>
      </xdr:nvSpPr>
      <xdr:spPr>
        <a:xfrm>
          <a:off x="14541500" y="64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57686</xdr:rowOff>
    </xdr:from>
    <xdr:ext cx="469744" cy="259045"/>
    <xdr:sp macro="" textlink="">
      <xdr:nvSpPr>
        <xdr:cNvPr id="532" name="テキスト ボックス 531"/>
        <xdr:cNvSpPr txBox="1"/>
      </xdr:nvSpPr>
      <xdr:spPr>
        <a:xfrm>
          <a:off x="14357428" y="65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145724</xdr:rowOff>
    </xdr:from>
    <xdr:to>
      <xdr:col>72</xdr:col>
      <xdr:colOff>38100</xdr:colOff>
      <xdr:row>38</xdr:row>
      <xdr:rowOff>75874</xdr:rowOff>
    </xdr:to>
    <xdr:sp macro="" textlink="">
      <xdr:nvSpPr>
        <xdr:cNvPr id="533" name="楕円 532"/>
        <xdr:cNvSpPr/>
      </xdr:nvSpPr>
      <xdr:spPr>
        <a:xfrm>
          <a:off x="13652500" y="64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67001</xdr:rowOff>
    </xdr:from>
    <xdr:ext cx="313932" cy="259045"/>
    <xdr:sp macro="" textlink="">
      <xdr:nvSpPr>
        <xdr:cNvPr id="534" name="テキスト ボックス 533"/>
        <xdr:cNvSpPr txBox="1"/>
      </xdr:nvSpPr>
      <xdr:spPr>
        <a:xfrm>
          <a:off x="13546333" y="6582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141610</xdr:rowOff>
    </xdr:from>
    <xdr:to>
      <xdr:col>67</xdr:col>
      <xdr:colOff>101600</xdr:colOff>
      <xdr:row>38</xdr:row>
      <xdr:rowOff>71760</xdr:rowOff>
    </xdr:to>
    <xdr:sp macro="" textlink="">
      <xdr:nvSpPr>
        <xdr:cNvPr id="535" name="楕円 534"/>
        <xdr:cNvSpPr/>
      </xdr:nvSpPr>
      <xdr:spPr>
        <a:xfrm>
          <a:off x="12763500" y="64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62886</xdr:rowOff>
    </xdr:from>
    <xdr:ext cx="378565" cy="259045"/>
    <xdr:sp macro="" textlink="">
      <xdr:nvSpPr>
        <xdr:cNvPr id="536" name="テキスト ボックス 535"/>
        <xdr:cNvSpPr txBox="1"/>
      </xdr:nvSpPr>
      <xdr:spPr>
        <a:xfrm>
          <a:off x="12625017" y="657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75997</xdr:rowOff>
    </xdr:from>
    <xdr:to>
      <xdr:col>85</xdr:col>
      <xdr:colOff>127000</xdr:colOff>
      <xdr:row>75</xdr:row>
      <xdr:rowOff>120396</xdr:rowOff>
    </xdr:to>
    <xdr:cxnSp macro="">
      <xdr:nvCxnSpPr>
        <xdr:cNvPr id="620" name="直線コネクタ 619"/>
        <xdr:cNvCxnSpPr/>
      </xdr:nvCxnSpPr>
      <xdr:spPr>
        <a:xfrm flipV="1">
          <a:off x="15481300" y="12934747"/>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21"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35293</xdr:rowOff>
    </xdr:from>
    <xdr:to>
      <xdr:col>81</xdr:col>
      <xdr:colOff>50800</xdr:colOff>
      <xdr:row>75</xdr:row>
      <xdr:rowOff>120396</xdr:rowOff>
    </xdr:to>
    <xdr:cxnSp macro="">
      <xdr:nvCxnSpPr>
        <xdr:cNvPr id="623" name="直線コネクタ 622"/>
        <xdr:cNvCxnSpPr/>
      </xdr:nvCxnSpPr>
      <xdr:spPr>
        <a:xfrm>
          <a:off x="14592300" y="12894043"/>
          <a:ext cx="889000" cy="8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35293</xdr:rowOff>
    </xdr:from>
    <xdr:to>
      <xdr:col>76</xdr:col>
      <xdr:colOff>114300</xdr:colOff>
      <xdr:row>75</xdr:row>
      <xdr:rowOff>121133</xdr:rowOff>
    </xdr:to>
    <xdr:cxnSp macro="">
      <xdr:nvCxnSpPr>
        <xdr:cNvPr id="626" name="直線コネクタ 625"/>
        <xdr:cNvCxnSpPr/>
      </xdr:nvCxnSpPr>
      <xdr:spPr>
        <a:xfrm flipV="1">
          <a:off x="13703300" y="12894043"/>
          <a:ext cx="889000" cy="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70904</xdr:rowOff>
    </xdr:from>
    <xdr:to>
      <xdr:col>71</xdr:col>
      <xdr:colOff>177800</xdr:colOff>
      <xdr:row>75</xdr:row>
      <xdr:rowOff>121133</xdr:rowOff>
    </xdr:to>
    <xdr:cxnSp macro="">
      <xdr:nvCxnSpPr>
        <xdr:cNvPr id="629" name="直線コネクタ 628"/>
        <xdr:cNvCxnSpPr/>
      </xdr:nvCxnSpPr>
      <xdr:spPr>
        <a:xfrm>
          <a:off x="12814300" y="12929654"/>
          <a:ext cx="889000" cy="5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25197</xdr:rowOff>
    </xdr:from>
    <xdr:to>
      <xdr:col>85</xdr:col>
      <xdr:colOff>177800</xdr:colOff>
      <xdr:row>75</xdr:row>
      <xdr:rowOff>126797</xdr:rowOff>
    </xdr:to>
    <xdr:sp macro="" textlink="">
      <xdr:nvSpPr>
        <xdr:cNvPr id="639" name="楕円 638"/>
        <xdr:cNvSpPr/>
      </xdr:nvSpPr>
      <xdr:spPr>
        <a:xfrm>
          <a:off x="16268700" y="128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48074</xdr:rowOff>
    </xdr:from>
    <xdr:ext cx="534377" cy="259045"/>
    <xdr:sp macro="" textlink="">
      <xdr:nvSpPr>
        <xdr:cNvPr id="640" name="公債費該当値テキスト"/>
        <xdr:cNvSpPr txBox="1"/>
      </xdr:nvSpPr>
      <xdr:spPr>
        <a:xfrm>
          <a:off x="16370300" y="1273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69596</xdr:rowOff>
    </xdr:from>
    <xdr:to>
      <xdr:col>81</xdr:col>
      <xdr:colOff>101600</xdr:colOff>
      <xdr:row>75</xdr:row>
      <xdr:rowOff>171196</xdr:rowOff>
    </xdr:to>
    <xdr:sp macro="" textlink="">
      <xdr:nvSpPr>
        <xdr:cNvPr id="641" name="楕円 640"/>
        <xdr:cNvSpPr/>
      </xdr:nvSpPr>
      <xdr:spPr>
        <a:xfrm>
          <a:off x="15430500" y="129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162323</xdr:rowOff>
    </xdr:from>
    <xdr:ext cx="534377" cy="259045"/>
    <xdr:sp macro="" textlink="">
      <xdr:nvSpPr>
        <xdr:cNvPr id="642" name="テキスト ボックス 641"/>
        <xdr:cNvSpPr txBox="1"/>
      </xdr:nvSpPr>
      <xdr:spPr>
        <a:xfrm>
          <a:off x="15214111" y="1302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155943</xdr:rowOff>
    </xdr:from>
    <xdr:to>
      <xdr:col>76</xdr:col>
      <xdr:colOff>165100</xdr:colOff>
      <xdr:row>75</xdr:row>
      <xdr:rowOff>86093</xdr:rowOff>
    </xdr:to>
    <xdr:sp macro="" textlink="">
      <xdr:nvSpPr>
        <xdr:cNvPr id="643" name="楕円 642"/>
        <xdr:cNvSpPr/>
      </xdr:nvSpPr>
      <xdr:spPr>
        <a:xfrm>
          <a:off x="14541500" y="128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77220</xdr:rowOff>
    </xdr:from>
    <xdr:ext cx="534377" cy="259045"/>
    <xdr:sp macro="" textlink="">
      <xdr:nvSpPr>
        <xdr:cNvPr id="644" name="テキスト ボックス 643"/>
        <xdr:cNvSpPr txBox="1"/>
      </xdr:nvSpPr>
      <xdr:spPr>
        <a:xfrm>
          <a:off x="14325111" y="129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70333</xdr:rowOff>
    </xdr:from>
    <xdr:to>
      <xdr:col>72</xdr:col>
      <xdr:colOff>38100</xdr:colOff>
      <xdr:row>76</xdr:row>
      <xdr:rowOff>484</xdr:rowOff>
    </xdr:to>
    <xdr:sp macro="" textlink="">
      <xdr:nvSpPr>
        <xdr:cNvPr id="645" name="楕円 644"/>
        <xdr:cNvSpPr/>
      </xdr:nvSpPr>
      <xdr:spPr>
        <a:xfrm>
          <a:off x="13652500" y="129290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163059</xdr:rowOff>
    </xdr:from>
    <xdr:ext cx="534377" cy="259045"/>
    <xdr:sp macro="" textlink="">
      <xdr:nvSpPr>
        <xdr:cNvPr id="646" name="テキスト ボックス 645"/>
        <xdr:cNvSpPr txBox="1"/>
      </xdr:nvSpPr>
      <xdr:spPr>
        <a:xfrm>
          <a:off x="13436111" y="1302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20104</xdr:rowOff>
    </xdr:from>
    <xdr:to>
      <xdr:col>67</xdr:col>
      <xdr:colOff>101600</xdr:colOff>
      <xdr:row>75</xdr:row>
      <xdr:rowOff>121704</xdr:rowOff>
    </xdr:to>
    <xdr:sp macro="" textlink="">
      <xdr:nvSpPr>
        <xdr:cNvPr id="647" name="楕円 646"/>
        <xdr:cNvSpPr/>
      </xdr:nvSpPr>
      <xdr:spPr>
        <a:xfrm>
          <a:off x="12763500" y="128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112831</xdr:rowOff>
    </xdr:from>
    <xdr:ext cx="534377" cy="259045"/>
    <xdr:sp macro="" textlink="">
      <xdr:nvSpPr>
        <xdr:cNvPr id="648" name="テキスト ボックス 647"/>
        <xdr:cNvSpPr txBox="1"/>
      </xdr:nvSpPr>
      <xdr:spPr>
        <a:xfrm>
          <a:off x="12547111" y="129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46363</xdr:rowOff>
    </xdr:from>
    <xdr:to>
      <xdr:col>85</xdr:col>
      <xdr:colOff>127000</xdr:colOff>
      <xdr:row>97</xdr:row>
      <xdr:rowOff>79160</xdr:rowOff>
    </xdr:to>
    <xdr:cxnSp macro="">
      <xdr:nvCxnSpPr>
        <xdr:cNvPr id="677" name="直線コネクタ 676"/>
        <xdr:cNvCxnSpPr/>
      </xdr:nvCxnSpPr>
      <xdr:spPr>
        <a:xfrm>
          <a:off x="15481300" y="16677013"/>
          <a:ext cx="838200" cy="3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8"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45472</xdr:rowOff>
    </xdr:from>
    <xdr:to>
      <xdr:col>81</xdr:col>
      <xdr:colOff>50800</xdr:colOff>
      <xdr:row>97</xdr:row>
      <xdr:rowOff>46363</xdr:rowOff>
    </xdr:to>
    <xdr:cxnSp macro="">
      <xdr:nvCxnSpPr>
        <xdr:cNvPr id="680" name="直線コネクタ 679"/>
        <xdr:cNvCxnSpPr/>
      </xdr:nvCxnSpPr>
      <xdr:spPr>
        <a:xfrm>
          <a:off x="14592300" y="16676122"/>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2" name="テキスト ボックス 681"/>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45472</xdr:rowOff>
    </xdr:from>
    <xdr:to>
      <xdr:col>76</xdr:col>
      <xdr:colOff>114300</xdr:colOff>
      <xdr:row>98</xdr:row>
      <xdr:rowOff>170805</xdr:rowOff>
    </xdr:to>
    <xdr:cxnSp macro="">
      <xdr:nvCxnSpPr>
        <xdr:cNvPr id="683" name="直線コネクタ 682"/>
        <xdr:cNvCxnSpPr/>
      </xdr:nvCxnSpPr>
      <xdr:spPr>
        <a:xfrm flipV="1">
          <a:off x="13703300" y="16676122"/>
          <a:ext cx="889000" cy="29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85" name="テキスト ボックス 684"/>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89241</xdr:rowOff>
    </xdr:from>
    <xdr:to>
      <xdr:col>71</xdr:col>
      <xdr:colOff>177800</xdr:colOff>
      <xdr:row>98</xdr:row>
      <xdr:rowOff>170805</xdr:rowOff>
    </xdr:to>
    <xdr:cxnSp macro="">
      <xdr:nvCxnSpPr>
        <xdr:cNvPr id="686" name="直線コネクタ 685"/>
        <xdr:cNvCxnSpPr/>
      </xdr:nvCxnSpPr>
      <xdr:spPr>
        <a:xfrm>
          <a:off x="12814300" y="16891341"/>
          <a:ext cx="8890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28360</xdr:rowOff>
    </xdr:from>
    <xdr:to>
      <xdr:col>85</xdr:col>
      <xdr:colOff>177800</xdr:colOff>
      <xdr:row>97</xdr:row>
      <xdr:rowOff>129960</xdr:rowOff>
    </xdr:to>
    <xdr:sp macro="" textlink="">
      <xdr:nvSpPr>
        <xdr:cNvPr id="696" name="楕円 695"/>
        <xdr:cNvSpPr/>
      </xdr:nvSpPr>
      <xdr:spPr>
        <a:xfrm>
          <a:off x="16268700" y="16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51237</xdr:rowOff>
    </xdr:from>
    <xdr:ext cx="534377" cy="259045"/>
    <xdr:sp macro="" textlink="">
      <xdr:nvSpPr>
        <xdr:cNvPr id="697" name="積立金該当値テキスト"/>
        <xdr:cNvSpPr txBox="1"/>
      </xdr:nvSpPr>
      <xdr:spPr>
        <a:xfrm>
          <a:off x="16370300" y="165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167013</xdr:rowOff>
    </xdr:from>
    <xdr:to>
      <xdr:col>81</xdr:col>
      <xdr:colOff>101600</xdr:colOff>
      <xdr:row>97</xdr:row>
      <xdr:rowOff>97163</xdr:rowOff>
    </xdr:to>
    <xdr:sp macro="" textlink="">
      <xdr:nvSpPr>
        <xdr:cNvPr id="698" name="楕円 697"/>
        <xdr:cNvSpPr/>
      </xdr:nvSpPr>
      <xdr:spPr>
        <a:xfrm>
          <a:off x="15430500" y="166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113690</xdr:rowOff>
    </xdr:from>
    <xdr:ext cx="534377" cy="259045"/>
    <xdr:sp macro="" textlink="">
      <xdr:nvSpPr>
        <xdr:cNvPr id="699" name="テキスト ボックス 698"/>
        <xdr:cNvSpPr txBox="1"/>
      </xdr:nvSpPr>
      <xdr:spPr>
        <a:xfrm>
          <a:off x="15214111" y="1640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166122</xdr:rowOff>
    </xdr:from>
    <xdr:to>
      <xdr:col>76</xdr:col>
      <xdr:colOff>165100</xdr:colOff>
      <xdr:row>97</xdr:row>
      <xdr:rowOff>96272</xdr:rowOff>
    </xdr:to>
    <xdr:sp macro="" textlink="">
      <xdr:nvSpPr>
        <xdr:cNvPr id="700" name="楕円 699"/>
        <xdr:cNvSpPr/>
      </xdr:nvSpPr>
      <xdr:spPr>
        <a:xfrm>
          <a:off x="14541500" y="166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112799</xdr:rowOff>
    </xdr:from>
    <xdr:ext cx="534377" cy="259045"/>
    <xdr:sp macro="" textlink="">
      <xdr:nvSpPr>
        <xdr:cNvPr id="701" name="テキスト ボックス 700"/>
        <xdr:cNvSpPr txBox="1"/>
      </xdr:nvSpPr>
      <xdr:spPr>
        <a:xfrm>
          <a:off x="14325111" y="1640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120005</xdr:rowOff>
    </xdr:from>
    <xdr:to>
      <xdr:col>72</xdr:col>
      <xdr:colOff>38100</xdr:colOff>
      <xdr:row>99</xdr:row>
      <xdr:rowOff>50155</xdr:rowOff>
    </xdr:to>
    <xdr:sp macro="" textlink="">
      <xdr:nvSpPr>
        <xdr:cNvPr id="702" name="楕円 701"/>
        <xdr:cNvSpPr/>
      </xdr:nvSpPr>
      <xdr:spPr>
        <a:xfrm>
          <a:off x="13652500" y="1692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41282</xdr:rowOff>
    </xdr:from>
    <xdr:ext cx="469744" cy="259045"/>
    <xdr:sp macro="" textlink="">
      <xdr:nvSpPr>
        <xdr:cNvPr id="703" name="テキスト ボックス 702"/>
        <xdr:cNvSpPr txBox="1"/>
      </xdr:nvSpPr>
      <xdr:spPr>
        <a:xfrm>
          <a:off x="13468428" y="1701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38441</xdr:rowOff>
    </xdr:from>
    <xdr:to>
      <xdr:col>67</xdr:col>
      <xdr:colOff>101600</xdr:colOff>
      <xdr:row>98</xdr:row>
      <xdr:rowOff>140041</xdr:rowOff>
    </xdr:to>
    <xdr:sp macro="" textlink="">
      <xdr:nvSpPr>
        <xdr:cNvPr id="704" name="楕円 703"/>
        <xdr:cNvSpPr/>
      </xdr:nvSpPr>
      <xdr:spPr>
        <a:xfrm>
          <a:off x="12763500" y="168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131168</xdr:rowOff>
    </xdr:from>
    <xdr:ext cx="534377" cy="259045"/>
    <xdr:sp macro="" textlink="">
      <xdr:nvSpPr>
        <xdr:cNvPr id="705" name="テキスト ボックス 704"/>
        <xdr:cNvSpPr txBox="1"/>
      </xdr:nvSpPr>
      <xdr:spPr>
        <a:xfrm>
          <a:off x="12547111" y="1693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97115</xdr:rowOff>
    </xdr:from>
    <xdr:to>
      <xdr:col>116</xdr:col>
      <xdr:colOff>63500</xdr:colOff>
      <xdr:row>36</xdr:row>
      <xdr:rowOff>162103</xdr:rowOff>
    </xdr:to>
    <xdr:cxnSp macro="">
      <xdr:nvCxnSpPr>
        <xdr:cNvPr id="736" name="直線コネクタ 735"/>
        <xdr:cNvCxnSpPr/>
      </xdr:nvCxnSpPr>
      <xdr:spPr>
        <a:xfrm>
          <a:off x="21323300" y="5926415"/>
          <a:ext cx="838200" cy="40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7" name="投資及び出資金平均値テキスト"/>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97115</xdr:rowOff>
    </xdr:from>
    <xdr:to>
      <xdr:col>111</xdr:col>
      <xdr:colOff>177800</xdr:colOff>
      <xdr:row>34</xdr:row>
      <xdr:rowOff>160470</xdr:rowOff>
    </xdr:to>
    <xdr:cxnSp macro="">
      <xdr:nvCxnSpPr>
        <xdr:cNvPr id="739" name="直線コネクタ 738"/>
        <xdr:cNvCxnSpPr/>
      </xdr:nvCxnSpPr>
      <xdr:spPr>
        <a:xfrm flipV="1">
          <a:off x="20434300" y="5926415"/>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41" name="テキスト ボックス 740"/>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160470</xdr:rowOff>
    </xdr:from>
    <xdr:to>
      <xdr:col>107</xdr:col>
      <xdr:colOff>50800</xdr:colOff>
      <xdr:row>35</xdr:row>
      <xdr:rowOff>41337</xdr:rowOff>
    </xdr:to>
    <xdr:cxnSp macro="">
      <xdr:nvCxnSpPr>
        <xdr:cNvPr id="742" name="直線コネクタ 741"/>
        <xdr:cNvCxnSpPr/>
      </xdr:nvCxnSpPr>
      <xdr:spPr>
        <a:xfrm flipV="1">
          <a:off x="19545300" y="5989770"/>
          <a:ext cx="889000" cy="5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70429</xdr:rowOff>
    </xdr:from>
    <xdr:ext cx="469744" cy="259045"/>
    <xdr:sp macro="" textlink="">
      <xdr:nvSpPr>
        <xdr:cNvPr id="744" name="テキスト ボックス 743"/>
        <xdr:cNvSpPr txBox="1"/>
      </xdr:nvSpPr>
      <xdr:spPr>
        <a:xfrm>
          <a:off x="20199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41337</xdr:rowOff>
    </xdr:from>
    <xdr:to>
      <xdr:col>102</xdr:col>
      <xdr:colOff>114300</xdr:colOff>
      <xdr:row>39</xdr:row>
      <xdr:rowOff>93392</xdr:rowOff>
    </xdr:to>
    <xdr:cxnSp macro="">
      <xdr:nvCxnSpPr>
        <xdr:cNvPr id="745" name="直線コネクタ 744"/>
        <xdr:cNvCxnSpPr/>
      </xdr:nvCxnSpPr>
      <xdr:spPr>
        <a:xfrm flipV="1">
          <a:off x="18656300" y="6042087"/>
          <a:ext cx="889000" cy="7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83459</xdr:rowOff>
    </xdr:from>
    <xdr:ext cx="469744" cy="259045"/>
    <xdr:sp macro="" textlink="">
      <xdr:nvSpPr>
        <xdr:cNvPr id="747" name="テキスト ボックス 746"/>
        <xdr:cNvSpPr txBox="1"/>
      </xdr:nvSpPr>
      <xdr:spPr>
        <a:xfrm>
          <a:off x="19310428" y="677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111303</xdr:rowOff>
    </xdr:from>
    <xdr:to>
      <xdr:col>116</xdr:col>
      <xdr:colOff>114300</xdr:colOff>
      <xdr:row>37</xdr:row>
      <xdr:rowOff>41453</xdr:rowOff>
    </xdr:to>
    <xdr:sp macro="" textlink="">
      <xdr:nvSpPr>
        <xdr:cNvPr id="755" name="楕円 754"/>
        <xdr:cNvSpPr/>
      </xdr:nvSpPr>
      <xdr:spPr>
        <a:xfrm>
          <a:off x="22110700" y="62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134180</xdr:rowOff>
    </xdr:from>
    <xdr:ext cx="534377" cy="259045"/>
    <xdr:sp macro="" textlink="">
      <xdr:nvSpPr>
        <xdr:cNvPr id="756" name="投資及び出資金該当値テキスト"/>
        <xdr:cNvSpPr txBox="1"/>
      </xdr:nvSpPr>
      <xdr:spPr>
        <a:xfrm>
          <a:off x="22212300" y="613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46315</xdr:rowOff>
    </xdr:from>
    <xdr:to>
      <xdr:col>112</xdr:col>
      <xdr:colOff>38100</xdr:colOff>
      <xdr:row>34</xdr:row>
      <xdr:rowOff>147915</xdr:rowOff>
    </xdr:to>
    <xdr:sp macro="" textlink="">
      <xdr:nvSpPr>
        <xdr:cNvPr id="757" name="楕円 756"/>
        <xdr:cNvSpPr/>
      </xdr:nvSpPr>
      <xdr:spPr>
        <a:xfrm>
          <a:off x="21272500" y="58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164442</xdr:rowOff>
    </xdr:from>
    <xdr:ext cx="534377" cy="259045"/>
    <xdr:sp macro="" textlink="">
      <xdr:nvSpPr>
        <xdr:cNvPr id="758" name="テキスト ボックス 757"/>
        <xdr:cNvSpPr txBox="1"/>
      </xdr:nvSpPr>
      <xdr:spPr>
        <a:xfrm>
          <a:off x="21056111" y="565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109670</xdr:rowOff>
    </xdr:from>
    <xdr:to>
      <xdr:col>107</xdr:col>
      <xdr:colOff>101600</xdr:colOff>
      <xdr:row>35</xdr:row>
      <xdr:rowOff>39820</xdr:rowOff>
    </xdr:to>
    <xdr:sp macro="" textlink="">
      <xdr:nvSpPr>
        <xdr:cNvPr id="759" name="楕円 758"/>
        <xdr:cNvSpPr/>
      </xdr:nvSpPr>
      <xdr:spPr>
        <a:xfrm>
          <a:off x="20383500" y="59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56347</xdr:rowOff>
    </xdr:from>
    <xdr:ext cx="534377" cy="259045"/>
    <xdr:sp macro="" textlink="">
      <xdr:nvSpPr>
        <xdr:cNvPr id="760" name="テキスト ボックス 759"/>
        <xdr:cNvSpPr txBox="1"/>
      </xdr:nvSpPr>
      <xdr:spPr>
        <a:xfrm>
          <a:off x="20167111" y="57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161987</xdr:rowOff>
    </xdr:from>
    <xdr:to>
      <xdr:col>102</xdr:col>
      <xdr:colOff>165100</xdr:colOff>
      <xdr:row>35</xdr:row>
      <xdr:rowOff>92137</xdr:rowOff>
    </xdr:to>
    <xdr:sp macro="" textlink="">
      <xdr:nvSpPr>
        <xdr:cNvPr id="761" name="楕円 760"/>
        <xdr:cNvSpPr/>
      </xdr:nvSpPr>
      <xdr:spPr>
        <a:xfrm>
          <a:off x="19494500" y="59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108664</xdr:rowOff>
    </xdr:from>
    <xdr:ext cx="534377" cy="259045"/>
    <xdr:sp macro="" textlink="">
      <xdr:nvSpPr>
        <xdr:cNvPr id="762" name="テキスト ボックス 761"/>
        <xdr:cNvSpPr txBox="1"/>
      </xdr:nvSpPr>
      <xdr:spPr>
        <a:xfrm>
          <a:off x="19278111" y="57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42592</xdr:rowOff>
    </xdr:from>
    <xdr:to>
      <xdr:col>98</xdr:col>
      <xdr:colOff>38100</xdr:colOff>
      <xdr:row>39</xdr:row>
      <xdr:rowOff>144192</xdr:rowOff>
    </xdr:to>
    <xdr:sp macro="" textlink="">
      <xdr:nvSpPr>
        <xdr:cNvPr id="763" name="楕円 762"/>
        <xdr:cNvSpPr/>
      </xdr:nvSpPr>
      <xdr:spPr>
        <a:xfrm>
          <a:off x="18605500" y="67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135319</xdr:rowOff>
    </xdr:from>
    <xdr:ext cx="378565" cy="259045"/>
    <xdr:sp macro="" textlink="">
      <xdr:nvSpPr>
        <xdr:cNvPr id="764" name="テキスト ボックス 763"/>
        <xdr:cNvSpPr txBox="1"/>
      </xdr:nvSpPr>
      <xdr:spPr>
        <a:xfrm>
          <a:off x="18467017" y="682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4552</xdr:rowOff>
    </xdr:from>
    <xdr:to>
      <xdr:col>116</xdr:col>
      <xdr:colOff>63500</xdr:colOff>
      <xdr:row>58</xdr:row>
      <xdr:rowOff>10084</xdr:rowOff>
    </xdr:to>
    <xdr:cxnSp macro="">
      <xdr:nvCxnSpPr>
        <xdr:cNvPr id="791" name="直線コネクタ 790"/>
        <xdr:cNvCxnSpPr/>
      </xdr:nvCxnSpPr>
      <xdr:spPr>
        <a:xfrm flipV="1">
          <a:off x="21323300" y="9948652"/>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10084</xdr:rowOff>
    </xdr:from>
    <xdr:to>
      <xdr:col>111</xdr:col>
      <xdr:colOff>177800</xdr:colOff>
      <xdr:row>58</xdr:row>
      <xdr:rowOff>10816</xdr:rowOff>
    </xdr:to>
    <xdr:cxnSp macro="">
      <xdr:nvCxnSpPr>
        <xdr:cNvPr id="794" name="直線コネクタ 793"/>
        <xdr:cNvCxnSpPr/>
      </xdr:nvCxnSpPr>
      <xdr:spPr>
        <a:xfrm flipV="1">
          <a:off x="20434300" y="995418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10816</xdr:rowOff>
    </xdr:from>
    <xdr:to>
      <xdr:col>107</xdr:col>
      <xdr:colOff>50800</xdr:colOff>
      <xdr:row>58</xdr:row>
      <xdr:rowOff>73178</xdr:rowOff>
    </xdr:to>
    <xdr:cxnSp macro="">
      <xdr:nvCxnSpPr>
        <xdr:cNvPr id="797" name="直線コネクタ 796"/>
        <xdr:cNvCxnSpPr/>
      </xdr:nvCxnSpPr>
      <xdr:spPr>
        <a:xfrm flipV="1">
          <a:off x="19545300" y="9954916"/>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46065</xdr:rowOff>
    </xdr:from>
    <xdr:to>
      <xdr:col>102</xdr:col>
      <xdr:colOff>114300</xdr:colOff>
      <xdr:row>58</xdr:row>
      <xdr:rowOff>73178</xdr:rowOff>
    </xdr:to>
    <xdr:cxnSp macro="">
      <xdr:nvCxnSpPr>
        <xdr:cNvPr id="800" name="直線コネクタ 799"/>
        <xdr:cNvCxnSpPr/>
      </xdr:nvCxnSpPr>
      <xdr:spPr>
        <a:xfrm>
          <a:off x="18656300" y="9990165"/>
          <a:ext cx="889000" cy="2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125202</xdr:rowOff>
    </xdr:from>
    <xdr:to>
      <xdr:col>116</xdr:col>
      <xdr:colOff>114300</xdr:colOff>
      <xdr:row>58</xdr:row>
      <xdr:rowOff>55352</xdr:rowOff>
    </xdr:to>
    <xdr:sp macro="" textlink="">
      <xdr:nvSpPr>
        <xdr:cNvPr id="810" name="楕円 809"/>
        <xdr:cNvSpPr/>
      </xdr:nvSpPr>
      <xdr:spPr>
        <a:xfrm>
          <a:off x="22110700" y="98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103629</xdr:rowOff>
    </xdr:from>
    <xdr:ext cx="469744" cy="259045"/>
    <xdr:sp macro="" textlink="">
      <xdr:nvSpPr>
        <xdr:cNvPr id="811" name="貸付金該当値テキスト"/>
        <xdr:cNvSpPr txBox="1"/>
      </xdr:nvSpPr>
      <xdr:spPr>
        <a:xfrm>
          <a:off x="22212300" y="987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130734</xdr:rowOff>
    </xdr:from>
    <xdr:to>
      <xdr:col>112</xdr:col>
      <xdr:colOff>38100</xdr:colOff>
      <xdr:row>58</xdr:row>
      <xdr:rowOff>60884</xdr:rowOff>
    </xdr:to>
    <xdr:sp macro="" textlink="">
      <xdr:nvSpPr>
        <xdr:cNvPr id="812" name="楕円 811"/>
        <xdr:cNvSpPr/>
      </xdr:nvSpPr>
      <xdr:spPr>
        <a:xfrm>
          <a:off x="21272500" y="99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52011</xdr:rowOff>
    </xdr:from>
    <xdr:ext cx="469744" cy="259045"/>
    <xdr:sp macro="" textlink="">
      <xdr:nvSpPr>
        <xdr:cNvPr id="813" name="テキスト ボックス 812"/>
        <xdr:cNvSpPr txBox="1"/>
      </xdr:nvSpPr>
      <xdr:spPr>
        <a:xfrm>
          <a:off x="21088428" y="999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131466</xdr:rowOff>
    </xdr:from>
    <xdr:to>
      <xdr:col>107</xdr:col>
      <xdr:colOff>101600</xdr:colOff>
      <xdr:row>58</xdr:row>
      <xdr:rowOff>61616</xdr:rowOff>
    </xdr:to>
    <xdr:sp macro="" textlink="">
      <xdr:nvSpPr>
        <xdr:cNvPr id="814" name="楕円 813"/>
        <xdr:cNvSpPr/>
      </xdr:nvSpPr>
      <xdr:spPr>
        <a:xfrm>
          <a:off x="20383500" y="99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52743</xdr:rowOff>
    </xdr:from>
    <xdr:ext cx="469744" cy="259045"/>
    <xdr:sp macro="" textlink="">
      <xdr:nvSpPr>
        <xdr:cNvPr id="815" name="テキスト ボックス 814"/>
        <xdr:cNvSpPr txBox="1"/>
      </xdr:nvSpPr>
      <xdr:spPr>
        <a:xfrm>
          <a:off x="20199428" y="999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22378</xdr:rowOff>
    </xdr:from>
    <xdr:to>
      <xdr:col>102</xdr:col>
      <xdr:colOff>165100</xdr:colOff>
      <xdr:row>58</xdr:row>
      <xdr:rowOff>123978</xdr:rowOff>
    </xdr:to>
    <xdr:sp macro="" textlink="">
      <xdr:nvSpPr>
        <xdr:cNvPr id="816" name="楕円 815"/>
        <xdr:cNvSpPr/>
      </xdr:nvSpPr>
      <xdr:spPr>
        <a:xfrm>
          <a:off x="19494500" y="99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115105</xdr:rowOff>
    </xdr:from>
    <xdr:ext cx="469744" cy="259045"/>
    <xdr:sp macro="" textlink="">
      <xdr:nvSpPr>
        <xdr:cNvPr id="817" name="テキスト ボックス 816"/>
        <xdr:cNvSpPr txBox="1"/>
      </xdr:nvSpPr>
      <xdr:spPr>
        <a:xfrm>
          <a:off x="19310428" y="1005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166715</xdr:rowOff>
    </xdr:from>
    <xdr:to>
      <xdr:col>98</xdr:col>
      <xdr:colOff>38100</xdr:colOff>
      <xdr:row>58</xdr:row>
      <xdr:rowOff>96865</xdr:rowOff>
    </xdr:to>
    <xdr:sp macro="" textlink="">
      <xdr:nvSpPr>
        <xdr:cNvPr id="818" name="楕円 817"/>
        <xdr:cNvSpPr/>
      </xdr:nvSpPr>
      <xdr:spPr>
        <a:xfrm>
          <a:off x="18605500" y="99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87992</xdr:rowOff>
    </xdr:from>
    <xdr:ext cx="469744" cy="259045"/>
    <xdr:sp macro="" textlink="">
      <xdr:nvSpPr>
        <xdr:cNvPr id="819" name="テキスト ボックス 818"/>
        <xdr:cNvSpPr txBox="1"/>
      </xdr:nvSpPr>
      <xdr:spPr>
        <a:xfrm>
          <a:off x="18421428" y="1003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138652</xdr:rowOff>
    </xdr:from>
    <xdr:to>
      <xdr:col>116</xdr:col>
      <xdr:colOff>63500</xdr:colOff>
      <xdr:row>75</xdr:row>
      <xdr:rowOff>139471</xdr:rowOff>
    </xdr:to>
    <xdr:cxnSp macro="">
      <xdr:nvCxnSpPr>
        <xdr:cNvPr id="849" name="直線コネクタ 848"/>
        <xdr:cNvCxnSpPr/>
      </xdr:nvCxnSpPr>
      <xdr:spPr>
        <a:xfrm flipV="1">
          <a:off x="21323300" y="12997402"/>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50"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139471</xdr:rowOff>
    </xdr:from>
    <xdr:to>
      <xdr:col>111</xdr:col>
      <xdr:colOff>177800</xdr:colOff>
      <xdr:row>76</xdr:row>
      <xdr:rowOff>1378</xdr:rowOff>
    </xdr:to>
    <xdr:cxnSp macro="">
      <xdr:nvCxnSpPr>
        <xdr:cNvPr id="852" name="直線コネクタ 851"/>
        <xdr:cNvCxnSpPr/>
      </xdr:nvCxnSpPr>
      <xdr:spPr>
        <a:xfrm flipV="1">
          <a:off x="20434300" y="12998221"/>
          <a:ext cx="8890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4" name="テキスト ボックス 853"/>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1378</xdr:rowOff>
    </xdr:from>
    <xdr:to>
      <xdr:col>107</xdr:col>
      <xdr:colOff>50800</xdr:colOff>
      <xdr:row>76</xdr:row>
      <xdr:rowOff>37725</xdr:rowOff>
    </xdr:to>
    <xdr:cxnSp macro="">
      <xdr:nvCxnSpPr>
        <xdr:cNvPr id="855" name="直線コネクタ 854"/>
        <xdr:cNvCxnSpPr/>
      </xdr:nvCxnSpPr>
      <xdr:spPr>
        <a:xfrm flipV="1">
          <a:off x="19545300" y="13031578"/>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7" name="テキスト ボックス 856"/>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36278</xdr:rowOff>
    </xdr:from>
    <xdr:to>
      <xdr:col>102</xdr:col>
      <xdr:colOff>114300</xdr:colOff>
      <xdr:row>76</xdr:row>
      <xdr:rowOff>37725</xdr:rowOff>
    </xdr:to>
    <xdr:cxnSp macro="">
      <xdr:nvCxnSpPr>
        <xdr:cNvPr id="858" name="直線コネクタ 857"/>
        <xdr:cNvCxnSpPr/>
      </xdr:nvCxnSpPr>
      <xdr:spPr>
        <a:xfrm>
          <a:off x="18656300" y="12209228"/>
          <a:ext cx="889000" cy="85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2" name="テキスト ボックス 861"/>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87852</xdr:rowOff>
    </xdr:from>
    <xdr:to>
      <xdr:col>116</xdr:col>
      <xdr:colOff>114300</xdr:colOff>
      <xdr:row>76</xdr:row>
      <xdr:rowOff>18002</xdr:rowOff>
    </xdr:to>
    <xdr:sp macro="" textlink="">
      <xdr:nvSpPr>
        <xdr:cNvPr id="868" name="楕円 867"/>
        <xdr:cNvSpPr/>
      </xdr:nvSpPr>
      <xdr:spPr>
        <a:xfrm>
          <a:off x="22110700" y="129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66279</xdr:rowOff>
    </xdr:from>
    <xdr:ext cx="534377" cy="259045"/>
    <xdr:sp macro="" textlink="">
      <xdr:nvSpPr>
        <xdr:cNvPr id="869" name="繰出金該当値テキスト"/>
        <xdr:cNvSpPr txBox="1"/>
      </xdr:nvSpPr>
      <xdr:spPr>
        <a:xfrm>
          <a:off x="22212300" y="129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88671</xdr:rowOff>
    </xdr:from>
    <xdr:to>
      <xdr:col>112</xdr:col>
      <xdr:colOff>38100</xdr:colOff>
      <xdr:row>76</xdr:row>
      <xdr:rowOff>18821</xdr:rowOff>
    </xdr:to>
    <xdr:sp macro="" textlink="">
      <xdr:nvSpPr>
        <xdr:cNvPr id="870" name="楕円 869"/>
        <xdr:cNvSpPr/>
      </xdr:nvSpPr>
      <xdr:spPr>
        <a:xfrm>
          <a:off x="21272500" y="129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9949</xdr:rowOff>
    </xdr:from>
    <xdr:ext cx="534377" cy="259045"/>
    <xdr:sp macro="" textlink="">
      <xdr:nvSpPr>
        <xdr:cNvPr id="871" name="テキスト ボックス 870"/>
        <xdr:cNvSpPr txBox="1"/>
      </xdr:nvSpPr>
      <xdr:spPr>
        <a:xfrm>
          <a:off x="21056111" y="130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122028</xdr:rowOff>
    </xdr:from>
    <xdr:to>
      <xdr:col>107</xdr:col>
      <xdr:colOff>101600</xdr:colOff>
      <xdr:row>76</xdr:row>
      <xdr:rowOff>52178</xdr:rowOff>
    </xdr:to>
    <xdr:sp macro="" textlink="">
      <xdr:nvSpPr>
        <xdr:cNvPr id="872" name="楕円 871"/>
        <xdr:cNvSpPr/>
      </xdr:nvSpPr>
      <xdr:spPr>
        <a:xfrm>
          <a:off x="20383500" y="129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43305</xdr:rowOff>
    </xdr:from>
    <xdr:ext cx="534377" cy="259045"/>
    <xdr:sp macro="" textlink="">
      <xdr:nvSpPr>
        <xdr:cNvPr id="873" name="テキスト ボックス 872"/>
        <xdr:cNvSpPr txBox="1"/>
      </xdr:nvSpPr>
      <xdr:spPr>
        <a:xfrm>
          <a:off x="20167111" y="1307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158375</xdr:rowOff>
    </xdr:from>
    <xdr:to>
      <xdr:col>102</xdr:col>
      <xdr:colOff>165100</xdr:colOff>
      <xdr:row>76</xdr:row>
      <xdr:rowOff>88525</xdr:rowOff>
    </xdr:to>
    <xdr:sp macro="" textlink="">
      <xdr:nvSpPr>
        <xdr:cNvPr id="874" name="楕円 873"/>
        <xdr:cNvSpPr/>
      </xdr:nvSpPr>
      <xdr:spPr>
        <a:xfrm>
          <a:off x="19494500" y="13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79652</xdr:rowOff>
    </xdr:from>
    <xdr:ext cx="534377" cy="259045"/>
    <xdr:sp macro="" textlink="">
      <xdr:nvSpPr>
        <xdr:cNvPr id="875" name="テキスト ボックス 874"/>
        <xdr:cNvSpPr txBox="1"/>
      </xdr:nvSpPr>
      <xdr:spPr>
        <a:xfrm>
          <a:off x="19278111" y="1310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156928</xdr:rowOff>
    </xdr:from>
    <xdr:to>
      <xdr:col>98</xdr:col>
      <xdr:colOff>38100</xdr:colOff>
      <xdr:row>71</xdr:row>
      <xdr:rowOff>87078</xdr:rowOff>
    </xdr:to>
    <xdr:sp macro="" textlink="">
      <xdr:nvSpPr>
        <xdr:cNvPr id="876" name="楕円 875"/>
        <xdr:cNvSpPr/>
      </xdr:nvSpPr>
      <xdr:spPr>
        <a:xfrm>
          <a:off x="18605500" y="121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103605</xdr:rowOff>
    </xdr:from>
    <xdr:ext cx="534377" cy="259045"/>
    <xdr:sp macro="" textlink="">
      <xdr:nvSpPr>
        <xdr:cNvPr id="877" name="テキスト ボックス 876"/>
        <xdr:cNvSpPr txBox="1"/>
      </xdr:nvSpPr>
      <xdr:spPr>
        <a:xfrm>
          <a:off x="18389111" y="1193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万円となっている。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・人件費は、住民一人当たりの額は前年度より微増しているが、これは分母である人口の減少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35,903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35,293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人、対前年度比△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によるもので、人件費総額としては前年度より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・物件費は、ふるさと納税寄附金に係る返礼品の見直しなどの影響に伴い、減少している。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・下水道事業会計繰出金の一部を出資金から補助費等へ振り替えたことにより、補助費等が増加し、投資及び出資金が減少している。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・積立金は、ふるさと納税寄附金に係る返礼品の見直しなどの影響により減少している。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・普通建設事業費（うち更新整備）は、前年度に実施した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小・中学校のエアコン、トイレ及びフューチャークラスルーム</a:t>
          </a:r>
          <a:r>
            <a:rPr kumimoji="1" lang="ja-JP" altLang="en-US" sz="1300">
              <a:latin typeface="ＭＳ Ｐゴシック" panose="020B0600070205080204" pitchFamily="50" charset="-128"/>
              <a:ea typeface="ＭＳ Ｐゴシック" panose="020B0600070205080204" pitchFamily="50" charset="-128"/>
            </a:rPr>
            <a:t>、吉永地区幼保一体型施設、防災行政無線親局等の整備完了により減少している。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35,293
34,698
258.14
21,191,049
20,497,861
590,293
11,974,773
18,547,064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121739</xdr:rowOff>
    </xdr:from>
    <xdr:to>
      <xdr:col>24</xdr:col>
      <xdr:colOff>63500</xdr:colOff>
      <xdr:row>36</xdr:row>
      <xdr:rowOff>8092</xdr:rowOff>
    </xdr:to>
    <xdr:cxnSp macro="">
      <xdr:nvCxnSpPr>
        <xdr:cNvPr id="63" name="直線コネクタ 62"/>
        <xdr:cNvCxnSpPr/>
      </xdr:nvCxnSpPr>
      <xdr:spPr>
        <a:xfrm>
          <a:off x="3797300" y="6122489"/>
          <a:ext cx="8382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60670</xdr:rowOff>
    </xdr:from>
    <xdr:to>
      <xdr:col>19</xdr:col>
      <xdr:colOff>177800</xdr:colOff>
      <xdr:row>35</xdr:row>
      <xdr:rowOff>121739</xdr:rowOff>
    </xdr:to>
    <xdr:cxnSp macro="">
      <xdr:nvCxnSpPr>
        <xdr:cNvPr id="66" name="直線コネクタ 65"/>
        <xdr:cNvCxnSpPr/>
      </xdr:nvCxnSpPr>
      <xdr:spPr>
        <a:xfrm>
          <a:off x="2908300" y="6061420"/>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30952</xdr:rowOff>
    </xdr:from>
    <xdr:to>
      <xdr:col>15</xdr:col>
      <xdr:colOff>50800</xdr:colOff>
      <xdr:row>35</xdr:row>
      <xdr:rowOff>60670</xdr:rowOff>
    </xdr:to>
    <xdr:cxnSp macro="">
      <xdr:nvCxnSpPr>
        <xdr:cNvPr id="69" name="直線コネクタ 68"/>
        <xdr:cNvCxnSpPr/>
      </xdr:nvCxnSpPr>
      <xdr:spPr>
        <a:xfrm>
          <a:off x="2019300" y="603170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32584</xdr:rowOff>
    </xdr:from>
    <xdr:to>
      <xdr:col>10</xdr:col>
      <xdr:colOff>114300</xdr:colOff>
      <xdr:row>35</xdr:row>
      <xdr:rowOff>30952</xdr:rowOff>
    </xdr:to>
    <xdr:cxnSp macro="">
      <xdr:nvCxnSpPr>
        <xdr:cNvPr id="72" name="直線コネクタ 71"/>
        <xdr:cNvCxnSpPr/>
      </xdr:nvCxnSpPr>
      <xdr:spPr>
        <a:xfrm>
          <a:off x="1130300" y="5861884"/>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128742</xdr:rowOff>
    </xdr:from>
    <xdr:to>
      <xdr:col>24</xdr:col>
      <xdr:colOff>114300</xdr:colOff>
      <xdr:row>36</xdr:row>
      <xdr:rowOff>58892</xdr:rowOff>
    </xdr:to>
    <xdr:sp macro="" textlink="">
      <xdr:nvSpPr>
        <xdr:cNvPr id="82" name="楕円 81"/>
        <xdr:cNvSpPr/>
      </xdr:nvSpPr>
      <xdr:spPr>
        <a:xfrm>
          <a:off x="4584700" y="61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151619</xdr:rowOff>
    </xdr:from>
    <xdr:ext cx="469744" cy="259045"/>
    <xdr:sp macro="" textlink="">
      <xdr:nvSpPr>
        <xdr:cNvPr id="83" name="議会費該当値テキスト"/>
        <xdr:cNvSpPr txBox="1"/>
      </xdr:nvSpPr>
      <xdr:spPr>
        <a:xfrm>
          <a:off x="4686300" y="59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70939</xdr:rowOff>
    </xdr:from>
    <xdr:to>
      <xdr:col>20</xdr:col>
      <xdr:colOff>38100</xdr:colOff>
      <xdr:row>36</xdr:row>
      <xdr:rowOff>1089</xdr:rowOff>
    </xdr:to>
    <xdr:sp macro="" textlink="">
      <xdr:nvSpPr>
        <xdr:cNvPr id="84" name="楕円 83"/>
        <xdr:cNvSpPr/>
      </xdr:nvSpPr>
      <xdr:spPr>
        <a:xfrm>
          <a:off x="3746500" y="60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17616</xdr:rowOff>
    </xdr:from>
    <xdr:ext cx="469744" cy="259045"/>
    <xdr:sp macro="" textlink="">
      <xdr:nvSpPr>
        <xdr:cNvPr id="85" name="テキスト ボックス 84"/>
        <xdr:cNvSpPr txBox="1"/>
      </xdr:nvSpPr>
      <xdr:spPr>
        <a:xfrm>
          <a:off x="3562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9870</xdr:rowOff>
    </xdr:from>
    <xdr:to>
      <xdr:col>15</xdr:col>
      <xdr:colOff>101600</xdr:colOff>
      <xdr:row>35</xdr:row>
      <xdr:rowOff>111470</xdr:rowOff>
    </xdr:to>
    <xdr:sp macro="" textlink="">
      <xdr:nvSpPr>
        <xdr:cNvPr id="86" name="楕円 85"/>
        <xdr:cNvSpPr/>
      </xdr:nvSpPr>
      <xdr:spPr>
        <a:xfrm>
          <a:off x="2857500" y="60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127997</xdr:rowOff>
    </xdr:from>
    <xdr:ext cx="469744" cy="259045"/>
    <xdr:sp macro="" textlink="">
      <xdr:nvSpPr>
        <xdr:cNvPr id="87" name="テキスト ボックス 86"/>
        <xdr:cNvSpPr txBox="1"/>
      </xdr:nvSpPr>
      <xdr:spPr>
        <a:xfrm>
          <a:off x="2673428" y="578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151602</xdr:rowOff>
    </xdr:from>
    <xdr:to>
      <xdr:col>10</xdr:col>
      <xdr:colOff>165100</xdr:colOff>
      <xdr:row>35</xdr:row>
      <xdr:rowOff>81752</xdr:rowOff>
    </xdr:to>
    <xdr:sp macro="" textlink="">
      <xdr:nvSpPr>
        <xdr:cNvPr id="88" name="楕円 87"/>
        <xdr:cNvSpPr/>
      </xdr:nvSpPr>
      <xdr:spPr>
        <a:xfrm>
          <a:off x="1968500" y="59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98279</xdr:rowOff>
    </xdr:from>
    <xdr:ext cx="469744" cy="259045"/>
    <xdr:sp macro="" textlink="">
      <xdr:nvSpPr>
        <xdr:cNvPr id="89" name="テキスト ボックス 88"/>
        <xdr:cNvSpPr txBox="1"/>
      </xdr:nvSpPr>
      <xdr:spPr>
        <a:xfrm>
          <a:off x="1784428" y="575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153234</xdr:rowOff>
    </xdr:from>
    <xdr:to>
      <xdr:col>6</xdr:col>
      <xdr:colOff>38100</xdr:colOff>
      <xdr:row>34</xdr:row>
      <xdr:rowOff>83384</xdr:rowOff>
    </xdr:to>
    <xdr:sp macro="" textlink="">
      <xdr:nvSpPr>
        <xdr:cNvPr id="90" name="楕円 89"/>
        <xdr:cNvSpPr/>
      </xdr:nvSpPr>
      <xdr:spPr>
        <a:xfrm>
          <a:off x="1079500" y="58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99911</xdr:rowOff>
    </xdr:from>
    <xdr:ext cx="469744" cy="259045"/>
    <xdr:sp macro="" textlink="">
      <xdr:nvSpPr>
        <xdr:cNvPr id="91" name="テキスト ボックス 90"/>
        <xdr:cNvSpPr txBox="1"/>
      </xdr:nvSpPr>
      <xdr:spPr>
        <a:xfrm>
          <a:off x="895428" y="55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147925</xdr:rowOff>
    </xdr:from>
    <xdr:to>
      <xdr:col>24</xdr:col>
      <xdr:colOff>63500</xdr:colOff>
      <xdr:row>55</xdr:row>
      <xdr:rowOff>73927</xdr:rowOff>
    </xdr:to>
    <xdr:cxnSp macro="">
      <xdr:nvCxnSpPr>
        <xdr:cNvPr id="118" name="直線コネクタ 117"/>
        <xdr:cNvCxnSpPr/>
      </xdr:nvCxnSpPr>
      <xdr:spPr>
        <a:xfrm>
          <a:off x="3797300" y="9406225"/>
          <a:ext cx="838200" cy="9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147925</xdr:rowOff>
    </xdr:from>
    <xdr:to>
      <xdr:col>19</xdr:col>
      <xdr:colOff>177800</xdr:colOff>
      <xdr:row>55</xdr:row>
      <xdr:rowOff>50413</xdr:rowOff>
    </xdr:to>
    <xdr:cxnSp macro="">
      <xdr:nvCxnSpPr>
        <xdr:cNvPr id="121" name="直線コネクタ 120"/>
        <xdr:cNvCxnSpPr/>
      </xdr:nvCxnSpPr>
      <xdr:spPr>
        <a:xfrm flipV="1">
          <a:off x="2908300" y="9406225"/>
          <a:ext cx="889000" cy="7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50413</xdr:rowOff>
    </xdr:from>
    <xdr:to>
      <xdr:col>15</xdr:col>
      <xdr:colOff>50800</xdr:colOff>
      <xdr:row>57</xdr:row>
      <xdr:rowOff>64820</xdr:rowOff>
    </xdr:to>
    <xdr:cxnSp macro="">
      <xdr:nvCxnSpPr>
        <xdr:cNvPr id="124" name="直線コネクタ 123"/>
        <xdr:cNvCxnSpPr/>
      </xdr:nvCxnSpPr>
      <xdr:spPr>
        <a:xfrm flipV="1">
          <a:off x="2019300" y="9480163"/>
          <a:ext cx="889000" cy="35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34229</xdr:rowOff>
    </xdr:from>
    <xdr:to>
      <xdr:col>10</xdr:col>
      <xdr:colOff>114300</xdr:colOff>
      <xdr:row>57</xdr:row>
      <xdr:rowOff>64820</xdr:rowOff>
    </xdr:to>
    <xdr:cxnSp macro="">
      <xdr:nvCxnSpPr>
        <xdr:cNvPr id="127" name="直線コネクタ 126"/>
        <xdr:cNvCxnSpPr/>
      </xdr:nvCxnSpPr>
      <xdr:spPr>
        <a:xfrm>
          <a:off x="1130300" y="9806879"/>
          <a:ext cx="889000" cy="3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23127</xdr:rowOff>
    </xdr:from>
    <xdr:to>
      <xdr:col>24</xdr:col>
      <xdr:colOff>114300</xdr:colOff>
      <xdr:row>55</xdr:row>
      <xdr:rowOff>124727</xdr:rowOff>
    </xdr:to>
    <xdr:sp macro="" textlink="">
      <xdr:nvSpPr>
        <xdr:cNvPr id="137" name="楕円 136"/>
        <xdr:cNvSpPr/>
      </xdr:nvSpPr>
      <xdr:spPr>
        <a:xfrm>
          <a:off x="4584700" y="94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46004</xdr:rowOff>
    </xdr:from>
    <xdr:ext cx="599010" cy="259045"/>
    <xdr:sp macro="" textlink="">
      <xdr:nvSpPr>
        <xdr:cNvPr id="138" name="総務費該当値テキスト"/>
        <xdr:cNvSpPr txBox="1"/>
      </xdr:nvSpPr>
      <xdr:spPr>
        <a:xfrm>
          <a:off x="4686300" y="930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97125</xdr:rowOff>
    </xdr:from>
    <xdr:to>
      <xdr:col>20</xdr:col>
      <xdr:colOff>38100</xdr:colOff>
      <xdr:row>55</xdr:row>
      <xdr:rowOff>27275</xdr:rowOff>
    </xdr:to>
    <xdr:sp macro="" textlink="">
      <xdr:nvSpPr>
        <xdr:cNvPr id="139" name="楕円 138"/>
        <xdr:cNvSpPr/>
      </xdr:nvSpPr>
      <xdr:spPr>
        <a:xfrm>
          <a:off x="3746500" y="93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43802</xdr:rowOff>
    </xdr:from>
    <xdr:ext cx="599010" cy="259045"/>
    <xdr:sp macro="" textlink="">
      <xdr:nvSpPr>
        <xdr:cNvPr id="140" name="テキスト ボックス 139"/>
        <xdr:cNvSpPr txBox="1"/>
      </xdr:nvSpPr>
      <xdr:spPr>
        <a:xfrm>
          <a:off x="3497795" y="913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171063</xdr:rowOff>
    </xdr:from>
    <xdr:to>
      <xdr:col>15</xdr:col>
      <xdr:colOff>101600</xdr:colOff>
      <xdr:row>55</xdr:row>
      <xdr:rowOff>101213</xdr:rowOff>
    </xdr:to>
    <xdr:sp macro="" textlink="">
      <xdr:nvSpPr>
        <xdr:cNvPr id="141" name="楕円 140"/>
        <xdr:cNvSpPr/>
      </xdr:nvSpPr>
      <xdr:spPr>
        <a:xfrm>
          <a:off x="2857500" y="942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117740</xdr:rowOff>
    </xdr:from>
    <xdr:ext cx="599010" cy="259045"/>
    <xdr:sp macro="" textlink="">
      <xdr:nvSpPr>
        <xdr:cNvPr id="142" name="テキスト ボックス 141"/>
        <xdr:cNvSpPr txBox="1"/>
      </xdr:nvSpPr>
      <xdr:spPr>
        <a:xfrm>
          <a:off x="2608795" y="920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14020</xdr:rowOff>
    </xdr:from>
    <xdr:to>
      <xdr:col>10</xdr:col>
      <xdr:colOff>165100</xdr:colOff>
      <xdr:row>57</xdr:row>
      <xdr:rowOff>115620</xdr:rowOff>
    </xdr:to>
    <xdr:sp macro="" textlink="">
      <xdr:nvSpPr>
        <xdr:cNvPr id="143" name="楕円 142"/>
        <xdr:cNvSpPr/>
      </xdr:nvSpPr>
      <xdr:spPr>
        <a:xfrm>
          <a:off x="1968500" y="97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106747</xdr:rowOff>
    </xdr:from>
    <xdr:ext cx="534377" cy="259045"/>
    <xdr:sp macro="" textlink="">
      <xdr:nvSpPr>
        <xdr:cNvPr id="144" name="テキスト ボックス 143"/>
        <xdr:cNvSpPr txBox="1"/>
      </xdr:nvSpPr>
      <xdr:spPr>
        <a:xfrm>
          <a:off x="1752111" y="98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154879</xdr:rowOff>
    </xdr:from>
    <xdr:to>
      <xdr:col>6</xdr:col>
      <xdr:colOff>38100</xdr:colOff>
      <xdr:row>57</xdr:row>
      <xdr:rowOff>85029</xdr:rowOff>
    </xdr:to>
    <xdr:sp macro="" textlink="">
      <xdr:nvSpPr>
        <xdr:cNvPr id="145" name="楕円 144"/>
        <xdr:cNvSpPr/>
      </xdr:nvSpPr>
      <xdr:spPr>
        <a:xfrm>
          <a:off x="1079500" y="975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76156</xdr:rowOff>
    </xdr:from>
    <xdr:ext cx="534377" cy="259045"/>
    <xdr:sp macro="" textlink="">
      <xdr:nvSpPr>
        <xdr:cNvPr id="146" name="テキスト ボックス 145"/>
        <xdr:cNvSpPr txBox="1"/>
      </xdr:nvSpPr>
      <xdr:spPr>
        <a:xfrm>
          <a:off x="863111" y="984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23549</xdr:rowOff>
    </xdr:from>
    <xdr:to>
      <xdr:col>24</xdr:col>
      <xdr:colOff>63500</xdr:colOff>
      <xdr:row>78</xdr:row>
      <xdr:rowOff>30090</xdr:rowOff>
    </xdr:to>
    <xdr:cxnSp macro="">
      <xdr:nvCxnSpPr>
        <xdr:cNvPr id="176" name="直線コネクタ 175"/>
        <xdr:cNvCxnSpPr/>
      </xdr:nvCxnSpPr>
      <xdr:spPr>
        <a:xfrm flipV="1">
          <a:off x="3797300" y="13396649"/>
          <a:ext cx="838200" cy="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30090</xdr:rowOff>
    </xdr:from>
    <xdr:to>
      <xdr:col>19</xdr:col>
      <xdr:colOff>177800</xdr:colOff>
      <xdr:row>78</xdr:row>
      <xdr:rowOff>81648</xdr:rowOff>
    </xdr:to>
    <xdr:cxnSp macro="">
      <xdr:nvCxnSpPr>
        <xdr:cNvPr id="179" name="直線コネクタ 178"/>
        <xdr:cNvCxnSpPr/>
      </xdr:nvCxnSpPr>
      <xdr:spPr>
        <a:xfrm flipV="1">
          <a:off x="2908300" y="13403190"/>
          <a:ext cx="889000" cy="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81648</xdr:rowOff>
    </xdr:from>
    <xdr:to>
      <xdr:col>15</xdr:col>
      <xdr:colOff>50800</xdr:colOff>
      <xdr:row>78</xdr:row>
      <xdr:rowOff>114219</xdr:rowOff>
    </xdr:to>
    <xdr:cxnSp macro="">
      <xdr:nvCxnSpPr>
        <xdr:cNvPr id="182" name="直線コネクタ 181"/>
        <xdr:cNvCxnSpPr/>
      </xdr:nvCxnSpPr>
      <xdr:spPr>
        <a:xfrm flipV="1">
          <a:off x="2019300" y="13454748"/>
          <a:ext cx="889000" cy="3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114219</xdr:rowOff>
    </xdr:from>
    <xdr:to>
      <xdr:col>10</xdr:col>
      <xdr:colOff>114300</xdr:colOff>
      <xdr:row>78</xdr:row>
      <xdr:rowOff>155671</xdr:rowOff>
    </xdr:to>
    <xdr:cxnSp macro="">
      <xdr:nvCxnSpPr>
        <xdr:cNvPr id="185" name="直線コネクタ 184"/>
        <xdr:cNvCxnSpPr/>
      </xdr:nvCxnSpPr>
      <xdr:spPr>
        <a:xfrm flipV="1">
          <a:off x="1130300" y="13487319"/>
          <a:ext cx="8890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144199</xdr:rowOff>
    </xdr:from>
    <xdr:to>
      <xdr:col>24</xdr:col>
      <xdr:colOff>114300</xdr:colOff>
      <xdr:row>78</xdr:row>
      <xdr:rowOff>74349</xdr:rowOff>
    </xdr:to>
    <xdr:sp macro="" textlink="">
      <xdr:nvSpPr>
        <xdr:cNvPr id="195" name="楕円 194"/>
        <xdr:cNvSpPr/>
      </xdr:nvSpPr>
      <xdr:spPr>
        <a:xfrm>
          <a:off x="4584700" y="133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103576</xdr:rowOff>
    </xdr:from>
    <xdr:ext cx="599010" cy="259045"/>
    <xdr:sp macro="" textlink="">
      <xdr:nvSpPr>
        <xdr:cNvPr id="196" name="民生費該当値テキスト"/>
        <xdr:cNvSpPr txBox="1"/>
      </xdr:nvSpPr>
      <xdr:spPr>
        <a:xfrm>
          <a:off x="4686300" y="1313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150740</xdr:rowOff>
    </xdr:from>
    <xdr:to>
      <xdr:col>20</xdr:col>
      <xdr:colOff>38100</xdr:colOff>
      <xdr:row>78</xdr:row>
      <xdr:rowOff>80890</xdr:rowOff>
    </xdr:to>
    <xdr:sp macro="" textlink="">
      <xdr:nvSpPr>
        <xdr:cNvPr id="197" name="楕円 196"/>
        <xdr:cNvSpPr/>
      </xdr:nvSpPr>
      <xdr:spPr>
        <a:xfrm>
          <a:off x="3746500" y="133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72017</xdr:rowOff>
    </xdr:from>
    <xdr:ext cx="599010" cy="259045"/>
    <xdr:sp macro="" textlink="">
      <xdr:nvSpPr>
        <xdr:cNvPr id="198" name="テキスト ボックス 197"/>
        <xdr:cNvSpPr txBox="1"/>
      </xdr:nvSpPr>
      <xdr:spPr>
        <a:xfrm>
          <a:off x="3497795" y="1344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30848</xdr:rowOff>
    </xdr:from>
    <xdr:to>
      <xdr:col>15</xdr:col>
      <xdr:colOff>101600</xdr:colOff>
      <xdr:row>78</xdr:row>
      <xdr:rowOff>132448</xdr:rowOff>
    </xdr:to>
    <xdr:sp macro="" textlink="">
      <xdr:nvSpPr>
        <xdr:cNvPr id="199" name="楕円 198"/>
        <xdr:cNvSpPr/>
      </xdr:nvSpPr>
      <xdr:spPr>
        <a:xfrm>
          <a:off x="2857500" y="134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123575</xdr:rowOff>
    </xdr:from>
    <xdr:ext cx="599010" cy="259045"/>
    <xdr:sp macro="" textlink="">
      <xdr:nvSpPr>
        <xdr:cNvPr id="200" name="テキスト ボックス 199"/>
        <xdr:cNvSpPr txBox="1"/>
      </xdr:nvSpPr>
      <xdr:spPr>
        <a:xfrm>
          <a:off x="2608795" y="1349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63419</xdr:rowOff>
    </xdr:from>
    <xdr:to>
      <xdr:col>10</xdr:col>
      <xdr:colOff>165100</xdr:colOff>
      <xdr:row>78</xdr:row>
      <xdr:rowOff>165019</xdr:rowOff>
    </xdr:to>
    <xdr:sp macro="" textlink="">
      <xdr:nvSpPr>
        <xdr:cNvPr id="201" name="楕円 200"/>
        <xdr:cNvSpPr/>
      </xdr:nvSpPr>
      <xdr:spPr>
        <a:xfrm>
          <a:off x="1968500" y="134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156146</xdr:rowOff>
    </xdr:from>
    <xdr:ext cx="599010" cy="259045"/>
    <xdr:sp macro="" textlink="">
      <xdr:nvSpPr>
        <xdr:cNvPr id="202" name="テキスト ボックス 201"/>
        <xdr:cNvSpPr txBox="1"/>
      </xdr:nvSpPr>
      <xdr:spPr>
        <a:xfrm>
          <a:off x="1719795" y="1352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104871</xdr:rowOff>
    </xdr:from>
    <xdr:to>
      <xdr:col>6</xdr:col>
      <xdr:colOff>38100</xdr:colOff>
      <xdr:row>79</xdr:row>
      <xdr:rowOff>35021</xdr:rowOff>
    </xdr:to>
    <xdr:sp macro="" textlink="">
      <xdr:nvSpPr>
        <xdr:cNvPr id="203" name="楕円 202"/>
        <xdr:cNvSpPr/>
      </xdr:nvSpPr>
      <xdr:spPr>
        <a:xfrm>
          <a:off x="1079500" y="134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26148</xdr:rowOff>
    </xdr:from>
    <xdr:ext cx="599010" cy="259045"/>
    <xdr:sp macro="" textlink="">
      <xdr:nvSpPr>
        <xdr:cNvPr id="204" name="テキスト ボックス 203"/>
        <xdr:cNvSpPr txBox="1"/>
      </xdr:nvSpPr>
      <xdr:spPr>
        <a:xfrm>
          <a:off x="830795" y="1357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90094</xdr:rowOff>
    </xdr:from>
    <xdr:to>
      <xdr:col>24</xdr:col>
      <xdr:colOff>63500</xdr:colOff>
      <xdr:row>97</xdr:row>
      <xdr:rowOff>17366</xdr:rowOff>
    </xdr:to>
    <xdr:cxnSp macro="">
      <xdr:nvCxnSpPr>
        <xdr:cNvPr id="236" name="直線コネクタ 235"/>
        <xdr:cNvCxnSpPr/>
      </xdr:nvCxnSpPr>
      <xdr:spPr>
        <a:xfrm flipV="1">
          <a:off x="3797300" y="16377844"/>
          <a:ext cx="838200" cy="27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26592</xdr:rowOff>
    </xdr:from>
    <xdr:to>
      <xdr:col>19</xdr:col>
      <xdr:colOff>177800</xdr:colOff>
      <xdr:row>97</xdr:row>
      <xdr:rowOff>17366</xdr:rowOff>
    </xdr:to>
    <xdr:cxnSp macro="">
      <xdr:nvCxnSpPr>
        <xdr:cNvPr id="239" name="直線コネクタ 238"/>
        <xdr:cNvCxnSpPr/>
      </xdr:nvCxnSpPr>
      <xdr:spPr>
        <a:xfrm>
          <a:off x="2908300" y="16314342"/>
          <a:ext cx="889000" cy="33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26592</xdr:rowOff>
    </xdr:from>
    <xdr:to>
      <xdr:col>15</xdr:col>
      <xdr:colOff>50800</xdr:colOff>
      <xdr:row>96</xdr:row>
      <xdr:rowOff>161074</xdr:rowOff>
    </xdr:to>
    <xdr:cxnSp macro="">
      <xdr:nvCxnSpPr>
        <xdr:cNvPr id="242" name="直線コネクタ 241"/>
        <xdr:cNvCxnSpPr/>
      </xdr:nvCxnSpPr>
      <xdr:spPr>
        <a:xfrm flipV="1">
          <a:off x="2019300" y="16314342"/>
          <a:ext cx="889000" cy="30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161074</xdr:rowOff>
    </xdr:from>
    <xdr:to>
      <xdr:col>10</xdr:col>
      <xdr:colOff>114300</xdr:colOff>
      <xdr:row>97</xdr:row>
      <xdr:rowOff>46594</xdr:rowOff>
    </xdr:to>
    <xdr:cxnSp macro="">
      <xdr:nvCxnSpPr>
        <xdr:cNvPr id="245" name="直線コネクタ 244"/>
        <xdr:cNvCxnSpPr/>
      </xdr:nvCxnSpPr>
      <xdr:spPr>
        <a:xfrm flipV="1">
          <a:off x="1130300" y="16620274"/>
          <a:ext cx="889000" cy="5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39294</xdr:rowOff>
    </xdr:from>
    <xdr:to>
      <xdr:col>24</xdr:col>
      <xdr:colOff>114300</xdr:colOff>
      <xdr:row>95</xdr:row>
      <xdr:rowOff>140894</xdr:rowOff>
    </xdr:to>
    <xdr:sp macro="" textlink="">
      <xdr:nvSpPr>
        <xdr:cNvPr id="255" name="楕円 254"/>
        <xdr:cNvSpPr/>
      </xdr:nvSpPr>
      <xdr:spPr>
        <a:xfrm>
          <a:off x="4584700" y="163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62171</xdr:rowOff>
    </xdr:from>
    <xdr:ext cx="534377" cy="259045"/>
    <xdr:sp macro="" textlink="">
      <xdr:nvSpPr>
        <xdr:cNvPr id="256" name="衛生費該当値テキスト"/>
        <xdr:cNvSpPr txBox="1"/>
      </xdr:nvSpPr>
      <xdr:spPr>
        <a:xfrm>
          <a:off x="4686300" y="161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138016</xdr:rowOff>
    </xdr:from>
    <xdr:to>
      <xdr:col>20</xdr:col>
      <xdr:colOff>38100</xdr:colOff>
      <xdr:row>97</xdr:row>
      <xdr:rowOff>68166</xdr:rowOff>
    </xdr:to>
    <xdr:sp macro="" textlink="">
      <xdr:nvSpPr>
        <xdr:cNvPr id="257" name="楕円 256"/>
        <xdr:cNvSpPr/>
      </xdr:nvSpPr>
      <xdr:spPr>
        <a:xfrm>
          <a:off x="3746500" y="165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84693</xdr:rowOff>
    </xdr:from>
    <xdr:ext cx="534377" cy="259045"/>
    <xdr:sp macro="" textlink="">
      <xdr:nvSpPr>
        <xdr:cNvPr id="258" name="テキスト ボックス 257"/>
        <xdr:cNvSpPr txBox="1"/>
      </xdr:nvSpPr>
      <xdr:spPr>
        <a:xfrm>
          <a:off x="3530111" y="1637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147242</xdr:rowOff>
    </xdr:from>
    <xdr:to>
      <xdr:col>15</xdr:col>
      <xdr:colOff>101600</xdr:colOff>
      <xdr:row>95</xdr:row>
      <xdr:rowOff>77392</xdr:rowOff>
    </xdr:to>
    <xdr:sp macro="" textlink="">
      <xdr:nvSpPr>
        <xdr:cNvPr id="259" name="楕円 258"/>
        <xdr:cNvSpPr/>
      </xdr:nvSpPr>
      <xdr:spPr>
        <a:xfrm>
          <a:off x="2857500" y="162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93919</xdr:rowOff>
    </xdr:from>
    <xdr:ext cx="534377" cy="259045"/>
    <xdr:sp macro="" textlink="">
      <xdr:nvSpPr>
        <xdr:cNvPr id="260" name="テキスト ボックス 259"/>
        <xdr:cNvSpPr txBox="1"/>
      </xdr:nvSpPr>
      <xdr:spPr>
        <a:xfrm>
          <a:off x="2641111" y="160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110274</xdr:rowOff>
    </xdr:from>
    <xdr:to>
      <xdr:col>10</xdr:col>
      <xdr:colOff>165100</xdr:colOff>
      <xdr:row>97</xdr:row>
      <xdr:rowOff>40424</xdr:rowOff>
    </xdr:to>
    <xdr:sp macro="" textlink="">
      <xdr:nvSpPr>
        <xdr:cNvPr id="261" name="楕円 260"/>
        <xdr:cNvSpPr/>
      </xdr:nvSpPr>
      <xdr:spPr>
        <a:xfrm>
          <a:off x="1968500" y="165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31551</xdr:rowOff>
    </xdr:from>
    <xdr:ext cx="534377" cy="259045"/>
    <xdr:sp macro="" textlink="">
      <xdr:nvSpPr>
        <xdr:cNvPr id="262" name="テキスト ボックス 261"/>
        <xdr:cNvSpPr txBox="1"/>
      </xdr:nvSpPr>
      <xdr:spPr>
        <a:xfrm>
          <a:off x="1752111" y="166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167244</xdr:rowOff>
    </xdr:from>
    <xdr:to>
      <xdr:col>6</xdr:col>
      <xdr:colOff>38100</xdr:colOff>
      <xdr:row>97</xdr:row>
      <xdr:rowOff>97394</xdr:rowOff>
    </xdr:to>
    <xdr:sp macro="" textlink="">
      <xdr:nvSpPr>
        <xdr:cNvPr id="263" name="楕円 262"/>
        <xdr:cNvSpPr/>
      </xdr:nvSpPr>
      <xdr:spPr>
        <a:xfrm>
          <a:off x="1079500" y="166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88521</xdr:rowOff>
    </xdr:from>
    <xdr:ext cx="534377" cy="259045"/>
    <xdr:sp macro="" textlink="">
      <xdr:nvSpPr>
        <xdr:cNvPr id="264" name="テキスト ボックス 263"/>
        <xdr:cNvSpPr txBox="1"/>
      </xdr:nvSpPr>
      <xdr:spPr>
        <a:xfrm>
          <a:off x="863111" y="167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25857</xdr:rowOff>
    </xdr:from>
    <xdr:to>
      <xdr:col>55</xdr:col>
      <xdr:colOff>0</xdr:colOff>
      <xdr:row>34</xdr:row>
      <xdr:rowOff>30886</xdr:rowOff>
    </xdr:to>
    <xdr:cxnSp macro="">
      <xdr:nvCxnSpPr>
        <xdr:cNvPr id="291" name="直線コネクタ 290"/>
        <xdr:cNvCxnSpPr/>
      </xdr:nvCxnSpPr>
      <xdr:spPr>
        <a:xfrm flipV="1">
          <a:off x="9639300" y="585515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30886</xdr:rowOff>
    </xdr:from>
    <xdr:to>
      <xdr:col>50</xdr:col>
      <xdr:colOff>114300</xdr:colOff>
      <xdr:row>34</xdr:row>
      <xdr:rowOff>49860</xdr:rowOff>
    </xdr:to>
    <xdr:cxnSp macro="">
      <xdr:nvCxnSpPr>
        <xdr:cNvPr id="294" name="直線コネクタ 293"/>
        <xdr:cNvCxnSpPr/>
      </xdr:nvCxnSpPr>
      <xdr:spPr>
        <a:xfrm flipV="1">
          <a:off x="8750300" y="5860186"/>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49860</xdr:rowOff>
    </xdr:from>
    <xdr:to>
      <xdr:col>45</xdr:col>
      <xdr:colOff>177800</xdr:colOff>
      <xdr:row>35</xdr:row>
      <xdr:rowOff>157302</xdr:rowOff>
    </xdr:to>
    <xdr:cxnSp macro="">
      <xdr:nvCxnSpPr>
        <xdr:cNvPr id="297" name="直線コネクタ 296"/>
        <xdr:cNvCxnSpPr/>
      </xdr:nvCxnSpPr>
      <xdr:spPr>
        <a:xfrm flipV="1">
          <a:off x="7861300" y="5879160"/>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40716</xdr:rowOff>
    </xdr:from>
    <xdr:to>
      <xdr:col>41</xdr:col>
      <xdr:colOff>50800</xdr:colOff>
      <xdr:row>35</xdr:row>
      <xdr:rowOff>157302</xdr:rowOff>
    </xdr:to>
    <xdr:cxnSp macro="">
      <xdr:nvCxnSpPr>
        <xdr:cNvPr id="300" name="直線コネクタ 299"/>
        <xdr:cNvCxnSpPr/>
      </xdr:nvCxnSpPr>
      <xdr:spPr>
        <a:xfrm>
          <a:off x="6972300" y="6041466"/>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129963</xdr:rowOff>
    </xdr:from>
    <xdr:ext cx="469744" cy="259045"/>
    <xdr:sp macro="" textlink="">
      <xdr:nvSpPr>
        <xdr:cNvPr id="302" name="テキスト ボックス 301"/>
        <xdr:cNvSpPr txBox="1"/>
      </xdr:nvSpPr>
      <xdr:spPr>
        <a:xfrm>
          <a:off x="7626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304" name="テキスト ボックス 303"/>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146507</xdr:rowOff>
    </xdr:from>
    <xdr:to>
      <xdr:col>55</xdr:col>
      <xdr:colOff>50800</xdr:colOff>
      <xdr:row>34</xdr:row>
      <xdr:rowOff>76657</xdr:rowOff>
    </xdr:to>
    <xdr:sp macro="" textlink="">
      <xdr:nvSpPr>
        <xdr:cNvPr id="310" name="楕円 309"/>
        <xdr:cNvSpPr/>
      </xdr:nvSpPr>
      <xdr:spPr>
        <a:xfrm>
          <a:off x="10426700" y="58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169384</xdr:rowOff>
    </xdr:from>
    <xdr:ext cx="469744" cy="259045"/>
    <xdr:sp macro="" textlink="">
      <xdr:nvSpPr>
        <xdr:cNvPr id="311" name="労働費該当値テキスト"/>
        <xdr:cNvSpPr txBox="1"/>
      </xdr:nvSpPr>
      <xdr:spPr>
        <a:xfrm>
          <a:off x="10528300" y="565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151536</xdr:rowOff>
    </xdr:from>
    <xdr:to>
      <xdr:col>50</xdr:col>
      <xdr:colOff>165100</xdr:colOff>
      <xdr:row>34</xdr:row>
      <xdr:rowOff>81686</xdr:rowOff>
    </xdr:to>
    <xdr:sp macro="" textlink="">
      <xdr:nvSpPr>
        <xdr:cNvPr id="312" name="楕円 311"/>
        <xdr:cNvSpPr/>
      </xdr:nvSpPr>
      <xdr:spPr>
        <a:xfrm>
          <a:off x="9588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98213</xdr:rowOff>
    </xdr:from>
    <xdr:ext cx="469744" cy="259045"/>
    <xdr:sp macro="" textlink="">
      <xdr:nvSpPr>
        <xdr:cNvPr id="313" name="テキスト ボックス 312"/>
        <xdr:cNvSpPr txBox="1"/>
      </xdr:nvSpPr>
      <xdr:spPr>
        <a:xfrm>
          <a:off x="9404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170510</xdr:rowOff>
    </xdr:from>
    <xdr:to>
      <xdr:col>46</xdr:col>
      <xdr:colOff>38100</xdr:colOff>
      <xdr:row>34</xdr:row>
      <xdr:rowOff>100660</xdr:rowOff>
    </xdr:to>
    <xdr:sp macro="" textlink="">
      <xdr:nvSpPr>
        <xdr:cNvPr id="314" name="楕円 313"/>
        <xdr:cNvSpPr/>
      </xdr:nvSpPr>
      <xdr:spPr>
        <a:xfrm>
          <a:off x="8699500" y="58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117187</xdr:rowOff>
    </xdr:from>
    <xdr:ext cx="469744" cy="259045"/>
    <xdr:sp macro="" textlink="">
      <xdr:nvSpPr>
        <xdr:cNvPr id="315" name="テキスト ボックス 314"/>
        <xdr:cNvSpPr txBox="1"/>
      </xdr:nvSpPr>
      <xdr:spPr>
        <a:xfrm>
          <a:off x="8515428" y="560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106502</xdr:rowOff>
    </xdr:from>
    <xdr:to>
      <xdr:col>41</xdr:col>
      <xdr:colOff>101600</xdr:colOff>
      <xdr:row>36</xdr:row>
      <xdr:rowOff>36652</xdr:rowOff>
    </xdr:to>
    <xdr:sp macro="" textlink="">
      <xdr:nvSpPr>
        <xdr:cNvPr id="316" name="楕円 315"/>
        <xdr:cNvSpPr/>
      </xdr:nvSpPr>
      <xdr:spPr>
        <a:xfrm>
          <a:off x="7810500" y="61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53179</xdr:rowOff>
    </xdr:from>
    <xdr:ext cx="469744" cy="259045"/>
    <xdr:sp macro="" textlink="">
      <xdr:nvSpPr>
        <xdr:cNvPr id="317" name="テキスト ボックス 316"/>
        <xdr:cNvSpPr txBox="1"/>
      </xdr:nvSpPr>
      <xdr:spPr>
        <a:xfrm>
          <a:off x="7626428" y="588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161366</xdr:rowOff>
    </xdr:from>
    <xdr:to>
      <xdr:col>36</xdr:col>
      <xdr:colOff>165100</xdr:colOff>
      <xdr:row>35</xdr:row>
      <xdr:rowOff>91516</xdr:rowOff>
    </xdr:to>
    <xdr:sp macro="" textlink="">
      <xdr:nvSpPr>
        <xdr:cNvPr id="318" name="楕円 317"/>
        <xdr:cNvSpPr/>
      </xdr:nvSpPr>
      <xdr:spPr>
        <a:xfrm>
          <a:off x="6921500" y="59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108043</xdr:rowOff>
    </xdr:from>
    <xdr:ext cx="469744" cy="259045"/>
    <xdr:sp macro="" textlink="">
      <xdr:nvSpPr>
        <xdr:cNvPr id="319" name="テキスト ボックス 318"/>
        <xdr:cNvSpPr txBox="1"/>
      </xdr:nvSpPr>
      <xdr:spPr>
        <a:xfrm>
          <a:off x="6737428" y="576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125508</xdr:rowOff>
    </xdr:from>
    <xdr:to>
      <xdr:col>55</xdr:col>
      <xdr:colOff>0</xdr:colOff>
      <xdr:row>58</xdr:row>
      <xdr:rowOff>23057</xdr:rowOff>
    </xdr:to>
    <xdr:cxnSp macro="">
      <xdr:nvCxnSpPr>
        <xdr:cNvPr id="348" name="直線コネクタ 347"/>
        <xdr:cNvCxnSpPr/>
      </xdr:nvCxnSpPr>
      <xdr:spPr>
        <a:xfrm flipV="1">
          <a:off x="9639300" y="9898158"/>
          <a:ext cx="8382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20333</xdr:rowOff>
    </xdr:from>
    <xdr:to>
      <xdr:col>50</xdr:col>
      <xdr:colOff>114300</xdr:colOff>
      <xdr:row>58</xdr:row>
      <xdr:rowOff>23057</xdr:rowOff>
    </xdr:to>
    <xdr:cxnSp macro="">
      <xdr:nvCxnSpPr>
        <xdr:cNvPr id="351" name="直線コネクタ 350"/>
        <xdr:cNvCxnSpPr/>
      </xdr:nvCxnSpPr>
      <xdr:spPr>
        <a:xfrm>
          <a:off x="8750300" y="9964433"/>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133909</xdr:rowOff>
    </xdr:from>
    <xdr:to>
      <xdr:col>45</xdr:col>
      <xdr:colOff>177800</xdr:colOff>
      <xdr:row>58</xdr:row>
      <xdr:rowOff>20333</xdr:rowOff>
    </xdr:to>
    <xdr:cxnSp macro="">
      <xdr:nvCxnSpPr>
        <xdr:cNvPr id="354" name="直線コネクタ 353"/>
        <xdr:cNvCxnSpPr/>
      </xdr:nvCxnSpPr>
      <xdr:spPr>
        <a:xfrm>
          <a:off x="7861300" y="9735109"/>
          <a:ext cx="889000" cy="2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133909</xdr:rowOff>
    </xdr:from>
    <xdr:to>
      <xdr:col>41</xdr:col>
      <xdr:colOff>50800</xdr:colOff>
      <xdr:row>57</xdr:row>
      <xdr:rowOff>133718</xdr:rowOff>
    </xdr:to>
    <xdr:cxnSp macro="">
      <xdr:nvCxnSpPr>
        <xdr:cNvPr id="357" name="直線コネクタ 356"/>
        <xdr:cNvCxnSpPr/>
      </xdr:nvCxnSpPr>
      <xdr:spPr>
        <a:xfrm flipV="1">
          <a:off x="6972300" y="9735109"/>
          <a:ext cx="889000" cy="17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74708</xdr:rowOff>
    </xdr:from>
    <xdr:to>
      <xdr:col>55</xdr:col>
      <xdr:colOff>50800</xdr:colOff>
      <xdr:row>58</xdr:row>
      <xdr:rowOff>4858</xdr:rowOff>
    </xdr:to>
    <xdr:sp macro="" textlink="">
      <xdr:nvSpPr>
        <xdr:cNvPr id="367" name="楕円 366"/>
        <xdr:cNvSpPr/>
      </xdr:nvSpPr>
      <xdr:spPr>
        <a:xfrm>
          <a:off x="10426700" y="98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53135</xdr:rowOff>
    </xdr:from>
    <xdr:ext cx="534377" cy="259045"/>
    <xdr:sp macro="" textlink="">
      <xdr:nvSpPr>
        <xdr:cNvPr id="368" name="農林水産業費該当値テキスト"/>
        <xdr:cNvSpPr txBox="1"/>
      </xdr:nvSpPr>
      <xdr:spPr>
        <a:xfrm>
          <a:off x="10528300" y="98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143707</xdr:rowOff>
    </xdr:from>
    <xdr:to>
      <xdr:col>50</xdr:col>
      <xdr:colOff>165100</xdr:colOff>
      <xdr:row>58</xdr:row>
      <xdr:rowOff>73857</xdr:rowOff>
    </xdr:to>
    <xdr:sp macro="" textlink="">
      <xdr:nvSpPr>
        <xdr:cNvPr id="369" name="楕円 368"/>
        <xdr:cNvSpPr/>
      </xdr:nvSpPr>
      <xdr:spPr>
        <a:xfrm>
          <a:off x="9588500" y="99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64984</xdr:rowOff>
    </xdr:from>
    <xdr:ext cx="534377" cy="259045"/>
    <xdr:sp macro="" textlink="">
      <xdr:nvSpPr>
        <xdr:cNvPr id="370" name="テキスト ボックス 369"/>
        <xdr:cNvSpPr txBox="1"/>
      </xdr:nvSpPr>
      <xdr:spPr>
        <a:xfrm>
          <a:off x="9372111" y="100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140983</xdr:rowOff>
    </xdr:from>
    <xdr:to>
      <xdr:col>46</xdr:col>
      <xdr:colOff>38100</xdr:colOff>
      <xdr:row>58</xdr:row>
      <xdr:rowOff>71133</xdr:rowOff>
    </xdr:to>
    <xdr:sp macro="" textlink="">
      <xdr:nvSpPr>
        <xdr:cNvPr id="371" name="楕円 370"/>
        <xdr:cNvSpPr/>
      </xdr:nvSpPr>
      <xdr:spPr>
        <a:xfrm>
          <a:off x="8699500" y="99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62260</xdr:rowOff>
    </xdr:from>
    <xdr:ext cx="534377" cy="259045"/>
    <xdr:sp macro="" textlink="">
      <xdr:nvSpPr>
        <xdr:cNvPr id="372" name="テキスト ボックス 371"/>
        <xdr:cNvSpPr txBox="1"/>
      </xdr:nvSpPr>
      <xdr:spPr>
        <a:xfrm>
          <a:off x="8483111" y="1000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83109</xdr:rowOff>
    </xdr:from>
    <xdr:to>
      <xdr:col>41</xdr:col>
      <xdr:colOff>101600</xdr:colOff>
      <xdr:row>57</xdr:row>
      <xdr:rowOff>13259</xdr:rowOff>
    </xdr:to>
    <xdr:sp macro="" textlink="">
      <xdr:nvSpPr>
        <xdr:cNvPr id="373" name="楕円 372"/>
        <xdr:cNvSpPr/>
      </xdr:nvSpPr>
      <xdr:spPr>
        <a:xfrm>
          <a:off x="7810500" y="968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4386</xdr:rowOff>
    </xdr:from>
    <xdr:ext cx="534377" cy="259045"/>
    <xdr:sp macro="" textlink="">
      <xdr:nvSpPr>
        <xdr:cNvPr id="374" name="テキスト ボックス 373"/>
        <xdr:cNvSpPr txBox="1"/>
      </xdr:nvSpPr>
      <xdr:spPr>
        <a:xfrm>
          <a:off x="7594111" y="97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82918</xdr:rowOff>
    </xdr:from>
    <xdr:to>
      <xdr:col>36</xdr:col>
      <xdr:colOff>165100</xdr:colOff>
      <xdr:row>58</xdr:row>
      <xdr:rowOff>13068</xdr:rowOff>
    </xdr:to>
    <xdr:sp macro="" textlink="">
      <xdr:nvSpPr>
        <xdr:cNvPr id="375" name="楕円 374"/>
        <xdr:cNvSpPr/>
      </xdr:nvSpPr>
      <xdr:spPr>
        <a:xfrm>
          <a:off x="6921500" y="98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4195</xdr:rowOff>
    </xdr:from>
    <xdr:ext cx="534377" cy="259045"/>
    <xdr:sp macro="" textlink="">
      <xdr:nvSpPr>
        <xdr:cNvPr id="376" name="テキスト ボックス 375"/>
        <xdr:cNvSpPr txBox="1"/>
      </xdr:nvSpPr>
      <xdr:spPr>
        <a:xfrm>
          <a:off x="6705111" y="994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53925</xdr:rowOff>
    </xdr:from>
    <xdr:to>
      <xdr:col>55</xdr:col>
      <xdr:colOff>0</xdr:colOff>
      <xdr:row>78</xdr:row>
      <xdr:rowOff>81766</xdr:rowOff>
    </xdr:to>
    <xdr:cxnSp macro="">
      <xdr:nvCxnSpPr>
        <xdr:cNvPr id="407" name="直線コネクタ 406"/>
        <xdr:cNvCxnSpPr/>
      </xdr:nvCxnSpPr>
      <xdr:spPr>
        <a:xfrm>
          <a:off x="9639300" y="13427025"/>
          <a:ext cx="838200" cy="2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23147</xdr:rowOff>
    </xdr:from>
    <xdr:to>
      <xdr:col>50</xdr:col>
      <xdr:colOff>114300</xdr:colOff>
      <xdr:row>78</xdr:row>
      <xdr:rowOff>53925</xdr:rowOff>
    </xdr:to>
    <xdr:cxnSp macro="">
      <xdr:nvCxnSpPr>
        <xdr:cNvPr id="410" name="直線コネクタ 409"/>
        <xdr:cNvCxnSpPr/>
      </xdr:nvCxnSpPr>
      <xdr:spPr>
        <a:xfrm>
          <a:off x="8750300" y="13224797"/>
          <a:ext cx="889000" cy="20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23147</xdr:rowOff>
    </xdr:from>
    <xdr:to>
      <xdr:col>45</xdr:col>
      <xdr:colOff>177800</xdr:colOff>
      <xdr:row>78</xdr:row>
      <xdr:rowOff>100250</xdr:rowOff>
    </xdr:to>
    <xdr:cxnSp macro="">
      <xdr:nvCxnSpPr>
        <xdr:cNvPr id="413" name="直線コネクタ 412"/>
        <xdr:cNvCxnSpPr/>
      </xdr:nvCxnSpPr>
      <xdr:spPr>
        <a:xfrm flipV="1">
          <a:off x="7861300" y="13224797"/>
          <a:ext cx="889000" cy="24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100250</xdr:rowOff>
    </xdr:from>
    <xdr:to>
      <xdr:col>41</xdr:col>
      <xdr:colOff>50800</xdr:colOff>
      <xdr:row>78</xdr:row>
      <xdr:rowOff>166805</xdr:rowOff>
    </xdr:to>
    <xdr:cxnSp macro="">
      <xdr:nvCxnSpPr>
        <xdr:cNvPr id="416" name="直線コネクタ 415"/>
        <xdr:cNvCxnSpPr/>
      </xdr:nvCxnSpPr>
      <xdr:spPr>
        <a:xfrm flipV="1">
          <a:off x="6972300" y="13473350"/>
          <a:ext cx="8890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30966</xdr:rowOff>
    </xdr:from>
    <xdr:to>
      <xdr:col>55</xdr:col>
      <xdr:colOff>50800</xdr:colOff>
      <xdr:row>78</xdr:row>
      <xdr:rowOff>132566</xdr:rowOff>
    </xdr:to>
    <xdr:sp macro="" textlink="">
      <xdr:nvSpPr>
        <xdr:cNvPr id="426" name="楕円 425"/>
        <xdr:cNvSpPr/>
      </xdr:nvSpPr>
      <xdr:spPr>
        <a:xfrm>
          <a:off x="10426700" y="1340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9393</xdr:rowOff>
    </xdr:from>
    <xdr:ext cx="534377" cy="259045"/>
    <xdr:sp macro="" textlink="">
      <xdr:nvSpPr>
        <xdr:cNvPr id="427" name="商工費該当値テキスト"/>
        <xdr:cNvSpPr txBox="1"/>
      </xdr:nvSpPr>
      <xdr:spPr>
        <a:xfrm>
          <a:off x="10528300" y="1338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3125</xdr:rowOff>
    </xdr:from>
    <xdr:to>
      <xdr:col>50</xdr:col>
      <xdr:colOff>165100</xdr:colOff>
      <xdr:row>78</xdr:row>
      <xdr:rowOff>104725</xdr:rowOff>
    </xdr:to>
    <xdr:sp macro="" textlink="">
      <xdr:nvSpPr>
        <xdr:cNvPr id="428" name="楕円 427"/>
        <xdr:cNvSpPr/>
      </xdr:nvSpPr>
      <xdr:spPr>
        <a:xfrm>
          <a:off x="9588500" y="133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95852</xdr:rowOff>
    </xdr:from>
    <xdr:ext cx="534377" cy="259045"/>
    <xdr:sp macro="" textlink="">
      <xdr:nvSpPr>
        <xdr:cNvPr id="429" name="テキスト ボックス 428"/>
        <xdr:cNvSpPr txBox="1"/>
      </xdr:nvSpPr>
      <xdr:spPr>
        <a:xfrm>
          <a:off x="9372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143797</xdr:rowOff>
    </xdr:from>
    <xdr:to>
      <xdr:col>46</xdr:col>
      <xdr:colOff>38100</xdr:colOff>
      <xdr:row>77</xdr:row>
      <xdr:rowOff>73947</xdr:rowOff>
    </xdr:to>
    <xdr:sp macro="" textlink="">
      <xdr:nvSpPr>
        <xdr:cNvPr id="430" name="楕円 429"/>
        <xdr:cNvSpPr/>
      </xdr:nvSpPr>
      <xdr:spPr>
        <a:xfrm>
          <a:off x="8699500" y="1317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90474</xdr:rowOff>
    </xdr:from>
    <xdr:ext cx="534377" cy="259045"/>
    <xdr:sp macro="" textlink="">
      <xdr:nvSpPr>
        <xdr:cNvPr id="431" name="テキスト ボックス 430"/>
        <xdr:cNvSpPr txBox="1"/>
      </xdr:nvSpPr>
      <xdr:spPr>
        <a:xfrm>
          <a:off x="8483111" y="1294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49450</xdr:rowOff>
    </xdr:from>
    <xdr:to>
      <xdr:col>41</xdr:col>
      <xdr:colOff>101600</xdr:colOff>
      <xdr:row>78</xdr:row>
      <xdr:rowOff>151050</xdr:rowOff>
    </xdr:to>
    <xdr:sp macro="" textlink="">
      <xdr:nvSpPr>
        <xdr:cNvPr id="432" name="楕円 431"/>
        <xdr:cNvSpPr/>
      </xdr:nvSpPr>
      <xdr:spPr>
        <a:xfrm>
          <a:off x="7810500" y="134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142177</xdr:rowOff>
    </xdr:from>
    <xdr:ext cx="534377" cy="259045"/>
    <xdr:sp macro="" textlink="">
      <xdr:nvSpPr>
        <xdr:cNvPr id="433" name="テキスト ボックス 432"/>
        <xdr:cNvSpPr txBox="1"/>
      </xdr:nvSpPr>
      <xdr:spPr>
        <a:xfrm>
          <a:off x="7594111" y="1351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116005</xdr:rowOff>
    </xdr:from>
    <xdr:to>
      <xdr:col>36</xdr:col>
      <xdr:colOff>165100</xdr:colOff>
      <xdr:row>79</xdr:row>
      <xdr:rowOff>46155</xdr:rowOff>
    </xdr:to>
    <xdr:sp macro="" textlink="">
      <xdr:nvSpPr>
        <xdr:cNvPr id="434" name="楕円 433"/>
        <xdr:cNvSpPr/>
      </xdr:nvSpPr>
      <xdr:spPr>
        <a:xfrm>
          <a:off x="6921500" y="134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37282</xdr:rowOff>
    </xdr:from>
    <xdr:ext cx="469744" cy="259045"/>
    <xdr:sp macro="" textlink="">
      <xdr:nvSpPr>
        <xdr:cNvPr id="435" name="テキスト ボックス 434"/>
        <xdr:cNvSpPr txBox="1"/>
      </xdr:nvSpPr>
      <xdr:spPr>
        <a:xfrm>
          <a:off x="6737428" y="135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79834</xdr:rowOff>
    </xdr:from>
    <xdr:to>
      <xdr:col>55</xdr:col>
      <xdr:colOff>0</xdr:colOff>
      <xdr:row>98</xdr:row>
      <xdr:rowOff>95636</xdr:rowOff>
    </xdr:to>
    <xdr:cxnSp macro="">
      <xdr:nvCxnSpPr>
        <xdr:cNvPr id="464" name="直線コネクタ 463"/>
        <xdr:cNvCxnSpPr/>
      </xdr:nvCxnSpPr>
      <xdr:spPr>
        <a:xfrm>
          <a:off x="9639300" y="16881934"/>
          <a:ext cx="8382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79834</xdr:rowOff>
    </xdr:from>
    <xdr:to>
      <xdr:col>50</xdr:col>
      <xdr:colOff>114300</xdr:colOff>
      <xdr:row>98</xdr:row>
      <xdr:rowOff>84922</xdr:rowOff>
    </xdr:to>
    <xdr:cxnSp macro="">
      <xdr:nvCxnSpPr>
        <xdr:cNvPr id="467" name="直線コネクタ 466"/>
        <xdr:cNvCxnSpPr/>
      </xdr:nvCxnSpPr>
      <xdr:spPr>
        <a:xfrm flipV="1">
          <a:off x="8750300" y="16881934"/>
          <a:ext cx="8890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13863</xdr:rowOff>
    </xdr:from>
    <xdr:to>
      <xdr:col>45</xdr:col>
      <xdr:colOff>177800</xdr:colOff>
      <xdr:row>98</xdr:row>
      <xdr:rowOff>84922</xdr:rowOff>
    </xdr:to>
    <xdr:cxnSp macro="">
      <xdr:nvCxnSpPr>
        <xdr:cNvPr id="470" name="直線コネクタ 469"/>
        <xdr:cNvCxnSpPr/>
      </xdr:nvCxnSpPr>
      <xdr:spPr>
        <a:xfrm>
          <a:off x="7861300" y="16815963"/>
          <a:ext cx="889000" cy="7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2" name="テキスト ボックス 471"/>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13863</xdr:rowOff>
    </xdr:from>
    <xdr:to>
      <xdr:col>41</xdr:col>
      <xdr:colOff>50800</xdr:colOff>
      <xdr:row>98</xdr:row>
      <xdr:rowOff>15470</xdr:rowOff>
    </xdr:to>
    <xdr:cxnSp macro="">
      <xdr:nvCxnSpPr>
        <xdr:cNvPr id="473" name="直線コネクタ 472"/>
        <xdr:cNvCxnSpPr/>
      </xdr:nvCxnSpPr>
      <xdr:spPr>
        <a:xfrm flipV="1">
          <a:off x="6972300" y="16815963"/>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122307</xdr:rowOff>
    </xdr:from>
    <xdr:ext cx="534377" cy="259045"/>
    <xdr:sp macro="" textlink="">
      <xdr:nvSpPr>
        <xdr:cNvPr id="475" name="テキスト ボックス 474"/>
        <xdr:cNvSpPr txBox="1"/>
      </xdr:nvSpPr>
      <xdr:spPr>
        <a:xfrm>
          <a:off x="7594111" y="16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142462</xdr:rowOff>
    </xdr:from>
    <xdr:ext cx="534377" cy="259045"/>
    <xdr:sp macro="" textlink="">
      <xdr:nvSpPr>
        <xdr:cNvPr id="477" name="テキスト ボックス 476"/>
        <xdr:cNvSpPr txBox="1"/>
      </xdr:nvSpPr>
      <xdr:spPr>
        <a:xfrm>
          <a:off x="6705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44836</xdr:rowOff>
    </xdr:from>
    <xdr:to>
      <xdr:col>55</xdr:col>
      <xdr:colOff>50800</xdr:colOff>
      <xdr:row>98</xdr:row>
      <xdr:rowOff>146436</xdr:rowOff>
    </xdr:to>
    <xdr:sp macro="" textlink="">
      <xdr:nvSpPr>
        <xdr:cNvPr id="483" name="楕円 482"/>
        <xdr:cNvSpPr/>
      </xdr:nvSpPr>
      <xdr:spPr>
        <a:xfrm>
          <a:off x="10426700" y="168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4213</xdr:rowOff>
    </xdr:from>
    <xdr:ext cx="534377" cy="259045"/>
    <xdr:sp macro="" textlink="">
      <xdr:nvSpPr>
        <xdr:cNvPr id="484" name="土木費該当値テキスト"/>
        <xdr:cNvSpPr txBox="1"/>
      </xdr:nvSpPr>
      <xdr:spPr>
        <a:xfrm>
          <a:off x="10528300" y="1663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29034</xdr:rowOff>
    </xdr:from>
    <xdr:to>
      <xdr:col>50</xdr:col>
      <xdr:colOff>165100</xdr:colOff>
      <xdr:row>98</xdr:row>
      <xdr:rowOff>130634</xdr:rowOff>
    </xdr:to>
    <xdr:sp macro="" textlink="">
      <xdr:nvSpPr>
        <xdr:cNvPr id="485" name="楕円 484"/>
        <xdr:cNvSpPr/>
      </xdr:nvSpPr>
      <xdr:spPr>
        <a:xfrm>
          <a:off x="9588500" y="168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147161</xdr:rowOff>
    </xdr:from>
    <xdr:ext cx="534377" cy="259045"/>
    <xdr:sp macro="" textlink="">
      <xdr:nvSpPr>
        <xdr:cNvPr id="486" name="テキスト ボックス 485"/>
        <xdr:cNvSpPr txBox="1"/>
      </xdr:nvSpPr>
      <xdr:spPr>
        <a:xfrm>
          <a:off x="9372111" y="1660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34122</xdr:rowOff>
    </xdr:from>
    <xdr:to>
      <xdr:col>46</xdr:col>
      <xdr:colOff>38100</xdr:colOff>
      <xdr:row>98</xdr:row>
      <xdr:rowOff>135722</xdr:rowOff>
    </xdr:to>
    <xdr:sp macro="" textlink="">
      <xdr:nvSpPr>
        <xdr:cNvPr id="487" name="楕円 486"/>
        <xdr:cNvSpPr/>
      </xdr:nvSpPr>
      <xdr:spPr>
        <a:xfrm>
          <a:off x="8699500" y="168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152249</xdr:rowOff>
    </xdr:from>
    <xdr:ext cx="534377" cy="259045"/>
    <xdr:sp macro="" textlink="">
      <xdr:nvSpPr>
        <xdr:cNvPr id="488" name="テキスト ボックス 487"/>
        <xdr:cNvSpPr txBox="1"/>
      </xdr:nvSpPr>
      <xdr:spPr>
        <a:xfrm>
          <a:off x="8483111" y="1661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134513</xdr:rowOff>
    </xdr:from>
    <xdr:to>
      <xdr:col>41</xdr:col>
      <xdr:colOff>101600</xdr:colOff>
      <xdr:row>98</xdr:row>
      <xdr:rowOff>64663</xdr:rowOff>
    </xdr:to>
    <xdr:sp macro="" textlink="">
      <xdr:nvSpPr>
        <xdr:cNvPr id="489" name="楕円 488"/>
        <xdr:cNvSpPr/>
      </xdr:nvSpPr>
      <xdr:spPr>
        <a:xfrm>
          <a:off x="7810500" y="167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81190</xdr:rowOff>
    </xdr:from>
    <xdr:ext cx="599010" cy="259045"/>
    <xdr:sp macro="" textlink="">
      <xdr:nvSpPr>
        <xdr:cNvPr id="490" name="テキスト ボックス 489"/>
        <xdr:cNvSpPr txBox="1"/>
      </xdr:nvSpPr>
      <xdr:spPr>
        <a:xfrm>
          <a:off x="7561795" y="1654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136120</xdr:rowOff>
    </xdr:from>
    <xdr:to>
      <xdr:col>36</xdr:col>
      <xdr:colOff>165100</xdr:colOff>
      <xdr:row>98</xdr:row>
      <xdr:rowOff>66270</xdr:rowOff>
    </xdr:to>
    <xdr:sp macro="" textlink="">
      <xdr:nvSpPr>
        <xdr:cNvPr id="491" name="楕円 490"/>
        <xdr:cNvSpPr/>
      </xdr:nvSpPr>
      <xdr:spPr>
        <a:xfrm>
          <a:off x="6921500" y="167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82797</xdr:rowOff>
    </xdr:from>
    <xdr:ext cx="599010" cy="259045"/>
    <xdr:sp macro="" textlink="">
      <xdr:nvSpPr>
        <xdr:cNvPr id="492" name="テキスト ボックス 491"/>
        <xdr:cNvSpPr txBox="1"/>
      </xdr:nvSpPr>
      <xdr:spPr>
        <a:xfrm>
          <a:off x="6672795" y="1654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18047</xdr:rowOff>
    </xdr:from>
    <xdr:to>
      <xdr:col>85</xdr:col>
      <xdr:colOff>127000</xdr:colOff>
      <xdr:row>36</xdr:row>
      <xdr:rowOff>116802</xdr:rowOff>
    </xdr:to>
    <xdr:cxnSp macro="">
      <xdr:nvCxnSpPr>
        <xdr:cNvPr id="522" name="直線コネクタ 521"/>
        <xdr:cNvCxnSpPr/>
      </xdr:nvCxnSpPr>
      <xdr:spPr>
        <a:xfrm>
          <a:off x="15481300" y="5847347"/>
          <a:ext cx="838200" cy="4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18047</xdr:rowOff>
    </xdr:from>
    <xdr:to>
      <xdr:col>81</xdr:col>
      <xdr:colOff>50800</xdr:colOff>
      <xdr:row>35</xdr:row>
      <xdr:rowOff>44259</xdr:rowOff>
    </xdr:to>
    <xdr:cxnSp macro="">
      <xdr:nvCxnSpPr>
        <xdr:cNvPr id="525" name="直線コネクタ 524"/>
        <xdr:cNvCxnSpPr/>
      </xdr:nvCxnSpPr>
      <xdr:spPr>
        <a:xfrm flipV="1">
          <a:off x="14592300" y="5847347"/>
          <a:ext cx="889000" cy="19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44259</xdr:rowOff>
    </xdr:from>
    <xdr:to>
      <xdr:col>76</xdr:col>
      <xdr:colOff>114300</xdr:colOff>
      <xdr:row>35</xdr:row>
      <xdr:rowOff>111392</xdr:rowOff>
    </xdr:to>
    <xdr:cxnSp macro="">
      <xdr:nvCxnSpPr>
        <xdr:cNvPr id="528" name="直線コネクタ 527"/>
        <xdr:cNvCxnSpPr/>
      </xdr:nvCxnSpPr>
      <xdr:spPr>
        <a:xfrm flipV="1">
          <a:off x="13703300" y="6045009"/>
          <a:ext cx="8890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111392</xdr:rowOff>
    </xdr:from>
    <xdr:to>
      <xdr:col>71</xdr:col>
      <xdr:colOff>177800</xdr:colOff>
      <xdr:row>37</xdr:row>
      <xdr:rowOff>12522</xdr:rowOff>
    </xdr:to>
    <xdr:cxnSp macro="">
      <xdr:nvCxnSpPr>
        <xdr:cNvPr id="531" name="直線コネクタ 530"/>
        <xdr:cNvCxnSpPr/>
      </xdr:nvCxnSpPr>
      <xdr:spPr>
        <a:xfrm flipV="1">
          <a:off x="12814300" y="6112142"/>
          <a:ext cx="8890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32085</xdr:rowOff>
    </xdr:from>
    <xdr:ext cx="534377" cy="259045"/>
    <xdr:sp macro="" textlink="">
      <xdr:nvSpPr>
        <xdr:cNvPr id="533" name="テキスト ボックス 532"/>
        <xdr:cNvSpPr txBox="1"/>
      </xdr:nvSpPr>
      <xdr:spPr>
        <a:xfrm>
          <a:off x="13436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66002</xdr:rowOff>
    </xdr:from>
    <xdr:to>
      <xdr:col>85</xdr:col>
      <xdr:colOff>177800</xdr:colOff>
      <xdr:row>36</xdr:row>
      <xdr:rowOff>167602</xdr:rowOff>
    </xdr:to>
    <xdr:sp macro="" textlink="">
      <xdr:nvSpPr>
        <xdr:cNvPr id="541" name="楕円 540"/>
        <xdr:cNvSpPr/>
      </xdr:nvSpPr>
      <xdr:spPr>
        <a:xfrm>
          <a:off x="16268700" y="623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88879</xdr:rowOff>
    </xdr:from>
    <xdr:ext cx="534377" cy="259045"/>
    <xdr:sp macro="" textlink="">
      <xdr:nvSpPr>
        <xdr:cNvPr id="542" name="消防費該当値テキスト"/>
        <xdr:cNvSpPr txBox="1"/>
      </xdr:nvSpPr>
      <xdr:spPr>
        <a:xfrm>
          <a:off x="16370300" y="60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138697</xdr:rowOff>
    </xdr:from>
    <xdr:to>
      <xdr:col>81</xdr:col>
      <xdr:colOff>101600</xdr:colOff>
      <xdr:row>34</xdr:row>
      <xdr:rowOff>68847</xdr:rowOff>
    </xdr:to>
    <xdr:sp macro="" textlink="">
      <xdr:nvSpPr>
        <xdr:cNvPr id="543" name="楕円 542"/>
        <xdr:cNvSpPr/>
      </xdr:nvSpPr>
      <xdr:spPr>
        <a:xfrm>
          <a:off x="15430500" y="57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85374</xdr:rowOff>
    </xdr:from>
    <xdr:ext cx="534377" cy="259045"/>
    <xdr:sp macro="" textlink="">
      <xdr:nvSpPr>
        <xdr:cNvPr id="544" name="テキスト ボックス 543"/>
        <xdr:cNvSpPr txBox="1"/>
      </xdr:nvSpPr>
      <xdr:spPr>
        <a:xfrm>
          <a:off x="15214111" y="557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164909</xdr:rowOff>
    </xdr:from>
    <xdr:to>
      <xdr:col>76</xdr:col>
      <xdr:colOff>165100</xdr:colOff>
      <xdr:row>35</xdr:row>
      <xdr:rowOff>95059</xdr:rowOff>
    </xdr:to>
    <xdr:sp macro="" textlink="">
      <xdr:nvSpPr>
        <xdr:cNvPr id="545" name="楕円 544"/>
        <xdr:cNvSpPr/>
      </xdr:nvSpPr>
      <xdr:spPr>
        <a:xfrm>
          <a:off x="14541500" y="59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111586</xdr:rowOff>
    </xdr:from>
    <xdr:ext cx="534377" cy="259045"/>
    <xdr:sp macro="" textlink="">
      <xdr:nvSpPr>
        <xdr:cNvPr id="546" name="テキスト ボックス 545"/>
        <xdr:cNvSpPr txBox="1"/>
      </xdr:nvSpPr>
      <xdr:spPr>
        <a:xfrm>
          <a:off x="14325111" y="576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60592</xdr:rowOff>
    </xdr:from>
    <xdr:to>
      <xdr:col>72</xdr:col>
      <xdr:colOff>38100</xdr:colOff>
      <xdr:row>35</xdr:row>
      <xdr:rowOff>162192</xdr:rowOff>
    </xdr:to>
    <xdr:sp macro="" textlink="">
      <xdr:nvSpPr>
        <xdr:cNvPr id="547" name="楕円 546"/>
        <xdr:cNvSpPr/>
      </xdr:nvSpPr>
      <xdr:spPr>
        <a:xfrm>
          <a:off x="13652500" y="60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7269</xdr:rowOff>
    </xdr:from>
    <xdr:ext cx="534377" cy="259045"/>
    <xdr:sp macro="" textlink="">
      <xdr:nvSpPr>
        <xdr:cNvPr id="548" name="テキスト ボックス 547"/>
        <xdr:cNvSpPr txBox="1"/>
      </xdr:nvSpPr>
      <xdr:spPr>
        <a:xfrm>
          <a:off x="13436111" y="58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133172</xdr:rowOff>
    </xdr:from>
    <xdr:to>
      <xdr:col>67</xdr:col>
      <xdr:colOff>101600</xdr:colOff>
      <xdr:row>37</xdr:row>
      <xdr:rowOff>63322</xdr:rowOff>
    </xdr:to>
    <xdr:sp macro="" textlink="">
      <xdr:nvSpPr>
        <xdr:cNvPr id="549" name="楕円 548"/>
        <xdr:cNvSpPr/>
      </xdr:nvSpPr>
      <xdr:spPr>
        <a:xfrm>
          <a:off x="12763500" y="63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54449</xdr:rowOff>
    </xdr:from>
    <xdr:ext cx="534377" cy="259045"/>
    <xdr:sp macro="" textlink="">
      <xdr:nvSpPr>
        <xdr:cNvPr id="550" name="テキスト ボックス 549"/>
        <xdr:cNvSpPr txBox="1"/>
      </xdr:nvSpPr>
      <xdr:spPr>
        <a:xfrm>
          <a:off x="12547111" y="63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107059</xdr:rowOff>
    </xdr:from>
    <xdr:to>
      <xdr:col>85</xdr:col>
      <xdr:colOff>127000</xdr:colOff>
      <xdr:row>54</xdr:row>
      <xdr:rowOff>139145</xdr:rowOff>
    </xdr:to>
    <xdr:cxnSp macro="">
      <xdr:nvCxnSpPr>
        <xdr:cNvPr id="582" name="直線コネクタ 581"/>
        <xdr:cNvCxnSpPr/>
      </xdr:nvCxnSpPr>
      <xdr:spPr>
        <a:xfrm>
          <a:off x="15481300" y="9193909"/>
          <a:ext cx="838200" cy="20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107059</xdr:rowOff>
    </xdr:from>
    <xdr:to>
      <xdr:col>81</xdr:col>
      <xdr:colOff>50800</xdr:colOff>
      <xdr:row>55</xdr:row>
      <xdr:rowOff>55690</xdr:rowOff>
    </xdr:to>
    <xdr:cxnSp macro="">
      <xdr:nvCxnSpPr>
        <xdr:cNvPr id="585" name="直線コネクタ 584"/>
        <xdr:cNvCxnSpPr/>
      </xdr:nvCxnSpPr>
      <xdr:spPr>
        <a:xfrm flipV="1">
          <a:off x="14592300" y="9193909"/>
          <a:ext cx="889000" cy="29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77766</xdr:rowOff>
    </xdr:from>
    <xdr:to>
      <xdr:col>76</xdr:col>
      <xdr:colOff>114300</xdr:colOff>
      <xdr:row>55</xdr:row>
      <xdr:rowOff>55690</xdr:rowOff>
    </xdr:to>
    <xdr:cxnSp macro="">
      <xdr:nvCxnSpPr>
        <xdr:cNvPr id="588" name="直線コネクタ 587"/>
        <xdr:cNvCxnSpPr/>
      </xdr:nvCxnSpPr>
      <xdr:spPr>
        <a:xfrm>
          <a:off x="13703300" y="9164616"/>
          <a:ext cx="889000" cy="32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77766</xdr:rowOff>
    </xdr:from>
    <xdr:to>
      <xdr:col>71</xdr:col>
      <xdr:colOff>177800</xdr:colOff>
      <xdr:row>56</xdr:row>
      <xdr:rowOff>34952</xdr:rowOff>
    </xdr:to>
    <xdr:cxnSp macro="">
      <xdr:nvCxnSpPr>
        <xdr:cNvPr id="591" name="直線コネクタ 590"/>
        <xdr:cNvCxnSpPr/>
      </xdr:nvCxnSpPr>
      <xdr:spPr>
        <a:xfrm flipV="1">
          <a:off x="12814300" y="9164616"/>
          <a:ext cx="889000" cy="47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593" name="テキスト ボックス 592"/>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88345</xdr:rowOff>
    </xdr:from>
    <xdr:to>
      <xdr:col>85</xdr:col>
      <xdr:colOff>177800</xdr:colOff>
      <xdr:row>55</xdr:row>
      <xdr:rowOff>18495</xdr:rowOff>
    </xdr:to>
    <xdr:sp macro="" textlink="">
      <xdr:nvSpPr>
        <xdr:cNvPr id="601" name="楕円 600"/>
        <xdr:cNvSpPr/>
      </xdr:nvSpPr>
      <xdr:spPr>
        <a:xfrm>
          <a:off x="16268700" y="9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111222</xdr:rowOff>
    </xdr:from>
    <xdr:ext cx="534377" cy="259045"/>
    <xdr:sp macro="" textlink="">
      <xdr:nvSpPr>
        <xdr:cNvPr id="602" name="教育費該当値テキスト"/>
        <xdr:cNvSpPr txBox="1"/>
      </xdr:nvSpPr>
      <xdr:spPr>
        <a:xfrm>
          <a:off x="16370300" y="919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56259</xdr:rowOff>
    </xdr:from>
    <xdr:to>
      <xdr:col>81</xdr:col>
      <xdr:colOff>101600</xdr:colOff>
      <xdr:row>53</xdr:row>
      <xdr:rowOff>157859</xdr:rowOff>
    </xdr:to>
    <xdr:sp macro="" textlink="">
      <xdr:nvSpPr>
        <xdr:cNvPr id="603" name="楕円 602"/>
        <xdr:cNvSpPr/>
      </xdr:nvSpPr>
      <xdr:spPr>
        <a:xfrm>
          <a:off x="15430500" y="91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2936</xdr:rowOff>
    </xdr:from>
    <xdr:ext cx="534377" cy="259045"/>
    <xdr:sp macro="" textlink="">
      <xdr:nvSpPr>
        <xdr:cNvPr id="604" name="テキスト ボックス 603"/>
        <xdr:cNvSpPr txBox="1"/>
      </xdr:nvSpPr>
      <xdr:spPr>
        <a:xfrm>
          <a:off x="15214111" y="89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4890</xdr:rowOff>
    </xdr:from>
    <xdr:to>
      <xdr:col>76</xdr:col>
      <xdr:colOff>165100</xdr:colOff>
      <xdr:row>55</xdr:row>
      <xdr:rowOff>106490</xdr:rowOff>
    </xdr:to>
    <xdr:sp macro="" textlink="">
      <xdr:nvSpPr>
        <xdr:cNvPr id="605" name="楕円 604"/>
        <xdr:cNvSpPr/>
      </xdr:nvSpPr>
      <xdr:spPr>
        <a:xfrm>
          <a:off x="14541500" y="94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123017</xdr:rowOff>
    </xdr:from>
    <xdr:ext cx="534377" cy="259045"/>
    <xdr:sp macro="" textlink="">
      <xdr:nvSpPr>
        <xdr:cNvPr id="606" name="テキスト ボックス 605"/>
        <xdr:cNvSpPr txBox="1"/>
      </xdr:nvSpPr>
      <xdr:spPr>
        <a:xfrm>
          <a:off x="14325111" y="920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26966</xdr:rowOff>
    </xdr:from>
    <xdr:to>
      <xdr:col>72</xdr:col>
      <xdr:colOff>38100</xdr:colOff>
      <xdr:row>53</xdr:row>
      <xdr:rowOff>128566</xdr:rowOff>
    </xdr:to>
    <xdr:sp macro="" textlink="">
      <xdr:nvSpPr>
        <xdr:cNvPr id="607" name="楕円 606"/>
        <xdr:cNvSpPr/>
      </xdr:nvSpPr>
      <xdr:spPr>
        <a:xfrm>
          <a:off x="13652500" y="911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145093</xdr:rowOff>
    </xdr:from>
    <xdr:ext cx="534377" cy="259045"/>
    <xdr:sp macro="" textlink="">
      <xdr:nvSpPr>
        <xdr:cNvPr id="608" name="テキスト ボックス 607"/>
        <xdr:cNvSpPr txBox="1"/>
      </xdr:nvSpPr>
      <xdr:spPr>
        <a:xfrm>
          <a:off x="13436111" y="88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155602</xdr:rowOff>
    </xdr:from>
    <xdr:to>
      <xdr:col>67</xdr:col>
      <xdr:colOff>101600</xdr:colOff>
      <xdr:row>56</xdr:row>
      <xdr:rowOff>85752</xdr:rowOff>
    </xdr:to>
    <xdr:sp macro="" textlink="">
      <xdr:nvSpPr>
        <xdr:cNvPr id="609" name="楕円 608"/>
        <xdr:cNvSpPr/>
      </xdr:nvSpPr>
      <xdr:spPr>
        <a:xfrm>
          <a:off x="12763500" y="958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102279</xdr:rowOff>
    </xdr:from>
    <xdr:ext cx="534377" cy="259045"/>
    <xdr:sp macro="" textlink="">
      <xdr:nvSpPr>
        <xdr:cNvPr id="610" name="テキスト ボックス 609"/>
        <xdr:cNvSpPr txBox="1"/>
      </xdr:nvSpPr>
      <xdr:spPr>
        <a:xfrm>
          <a:off x="12547111" y="93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19941</xdr:rowOff>
    </xdr:from>
    <xdr:to>
      <xdr:col>85</xdr:col>
      <xdr:colOff>127000</xdr:colOff>
      <xdr:row>78</xdr:row>
      <xdr:rowOff>25194</xdr:rowOff>
    </xdr:to>
    <xdr:cxnSp macro="">
      <xdr:nvCxnSpPr>
        <xdr:cNvPr id="635" name="直線コネクタ 634"/>
        <xdr:cNvCxnSpPr/>
      </xdr:nvCxnSpPr>
      <xdr:spPr>
        <a:xfrm flipV="1">
          <a:off x="15481300" y="13393041"/>
          <a:ext cx="838200" cy="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15759</xdr:rowOff>
    </xdr:from>
    <xdr:to>
      <xdr:col>81</xdr:col>
      <xdr:colOff>50800</xdr:colOff>
      <xdr:row>78</xdr:row>
      <xdr:rowOff>25194</xdr:rowOff>
    </xdr:to>
    <xdr:cxnSp macro="">
      <xdr:nvCxnSpPr>
        <xdr:cNvPr id="638" name="直線コネクタ 637"/>
        <xdr:cNvCxnSpPr/>
      </xdr:nvCxnSpPr>
      <xdr:spPr>
        <a:xfrm>
          <a:off x="14592300" y="13388859"/>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15759</xdr:rowOff>
    </xdr:from>
    <xdr:to>
      <xdr:col>76</xdr:col>
      <xdr:colOff>114300</xdr:colOff>
      <xdr:row>78</xdr:row>
      <xdr:rowOff>25074</xdr:rowOff>
    </xdr:to>
    <xdr:cxnSp macro="">
      <xdr:nvCxnSpPr>
        <xdr:cNvPr id="641" name="直線コネクタ 640"/>
        <xdr:cNvCxnSpPr/>
      </xdr:nvCxnSpPr>
      <xdr:spPr>
        <a:xfrm flipV="1">
          <a:off x="13703300" y="13388859"/>
          <a:ext cx="8890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20960</xdr:rowOff>
    </xdr:from>
    <xdr:to>
      <xdr:col>71</xdr:col>
      <xdr:colOff>177800</xdr:colOff>
      <xdr:row>78</xdr:row>
      <xdr:rowOff>25074</xdr:rowOff>
    </xdr:to>
    <xdr:cxnSp macro="">
      <xdr:nvCxnSpPr>
        <xdr:cNvPr id="644" name="直線コネクタ 643"/>
        <xdr:cNvCxnSpPr/>
      </xdr:nvCxnSpPr>
      <xdr:spPr>
        <a:xfrm>
          <a:off x="12814300" y="13394060"/>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140591</xdr:rowOff>
    </xdr:from>
    <xdr:to>
      <xdr:col>85</xdr:col>
      <xdr:colOff>177800</xdr:colOff>
      <xdr:row>78</xdr:row>
      <xdr:rowOff>70741</xdr:rowOff>
    </xdr:to>
    <xdr:sp macro="" textlink="">
      <xdr:nvSpPr>
        <xdr:cNvPr id="654" name="楕円 653"/>
        <xdr:cNvSpPr/>
      </xdr:nvSpPr>
      <xdr:spPr>
        <a:xfrm>
          <a:off x="16268700" y="133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98427</xdr:rowOff>
    </xdr:from>
    <xdr:ext cx="378565" cy="259045"/>
    <xdr:sp macro="" textlink="">
      <xdr:nvSpPr>
        <xdr:cNvPr id="655" name="災害復旧費該当値テキスト"/>
        <xdr:cNvSpPr txBox="1"/>
      </xdr:nvSpPr>
      <xdr:spPr>
        <a:xfrm>
          <a:off x="16370300" y="1330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145844</xdr:rowOff>
    </xdr:from>
    <xdr:to>
      <xdr:col>81</xdr:col>
      <xdr:colOff>101600</xdr:colOff>
      <xdr:row>78</xdr:row>
      <xdr:rowOff>75994</xdr:rowOff>
    </xdr:to>
    <xdr:sp macro="" textlink="">
      <xdr:nvSpPr>
        <xdr:cNvPr id="656" name="楕円 655"/>
        <xdr:cNvSpPr/>
      </xdr:nvSpPr>
      <xdr:spPr>
        <a:xfrm>
          <a:off x="15430500" y="1334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67121</xdr:rowOff>
    </xdr:from>
    <xdr:ext cx="313932" cy="259045"/>
    <xdr:sp macro="" textlink="">
      <xdr:nvSpPr>
        <xdr:cNvPr id="657" name="テキスト ボックス 656"/>
        <xdr:cNvSpPr txBox="1"/>
      </xdr:nvSpPr>
      <xdr:spPr>
        <a:xfrm>
          <a:off x="15324333" y="13440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136409</xdr:rowOff>
    </xdr:from>
    <xdr:to>
      <xdr:col>76</xdr:col>
      <xdr:colOff>165100</xdr:colOff>
      <xdr:row>78</xdr:row>
      <xdr:rowOff>66559</xdr:rowOff>
    </xdr:to>
    <xdr:sp macro="" textlink="">
      <xdr:nvSpPr>
        <xdr:cNvPr id="658" name="楕円 657"/>
        <xdr:cNvSpPr/>
      </xdr:nvSpPr>
      <xdr:spPr>
        <a:xfrm>
          <a:off x="14541500" y="133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57686</xdr:rowOff>
    </xdr:from>
    <xdr:ext cx="469744" cy="259045"/>
    <xdr:sp macro="" textlink="">
      <xdr:nvSpPr>
        <xdr:cNvPr id="659" name="テキスト ボックス 658"/>
        <xdr:cNvSpPr txBox="1"/>
      </xdr:nvSpPr>
      <xdr:spPr>
        <a:xfrm>
          <a:off x="14357428" y="1343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145724</xdr:rowOff>
    </xdr:from>
    <xdr:to>
      <xdr:col>72</xdr:col>
      <xdr:colOff>38100</xdr:colOff>
      <xdr:row>78</xdr:row>
      <xdr:rowOff>75874</xdr:rowOff>
    </xdr:to>
    <xdr:sp macro="" textlink="">
      <xdr:nvSpPr>
        <xdr:cNvPr id="660" name="楕円 659"/>
        <xdr:cNvSpPr/>
      </xdr:nvSpPr>
      <xdr:spPr>
        <a:xfrm>
          <a:off x="13652500" y="133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67001</xdr:rowOff>
    </xdr:from>
    <xdr:ext cx="313932" cy="259045"/>
    <xdr:sp macro="" textlink="">
      <xdr:nvSpPr>
        <xdr:cNvPr id="661" name="テキスト ボックス 660"/>
        <xdr:cNvSpPr txBox="1"/>
      </xdr:nvSpPr>
      <xdr:spPr>
        <a:xfrm>
          <a:off x="13546333" y="13440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141610</xdr:rowOff>
    </xdr:from>
    <xdr:to>
      <xdr:col>67</xdr:col>
      <xdr:colOff>101600</xdr:colOff>
      <xdr:row>78</xdr:row>
      <xdr:rowOff>71760</xdr:rowOff>
    </xdr:to>
    <xdr:sp macro="" textlink="">
      <xdr:nvSpPr>
        <xdr:cNvPr id="662" name="楕円 661"/>
        <xdr:cNvSpPr/>
      </xdr:nvSpPr>
      <xdr:spPr>
        <a:xfrm>
          <a:off x="12763500" y="133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62887</xdr:rowOff>
    </xdr:from>
    <xdr:ext cx="378565" cy="259045"/>
    <xdr:sp macro="" textlink="">
      <xdr:nvSpPr>
        <xdr:cNvPr id="663" name="テキスト ボックス 662"/>
        <xdr:cNvSpPr txBox="1"/>
      </xdr:nvSpPr>
      <xdr:spPr>
        <a:xfrm>
          <a:off x="12625017" y="1343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75997</xdr:rowOff>
    </xdr:from>
    <xdr:to>
      <xdr:col>85</xdr:col>
      <xdr:colOff>127000</xdr:colOff>
      <xdr:row>95</xdr:row>
      <xdr:rowOff>120396</xdr:rowOff>
    </xdr:to>
    <xdr:cxnSp macro="">
      <xdr:nvCxnSpPr>
        <xdr:cNvPr id="692" name="直線コネクタ 691"/>
        <xdr:cNvCxnSpPr/>
      </xdr:nvCxnSpPr>
      <xdr:spPr>
        <a:xfrm flipV="1">
          <a:off x="15481300" y="16363747"/>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35280</xdr:rowOff>
    </xdr:from>
    <xdr:to>
      <xdr:col>81</xdr:col>
      <xdr:colOff>50800</xdr:colOff>
      <xdr:row>95</xdr:row>
      <xdr:rowOff>120396</xdr:rowOff>
    </xdr:to>
    <xdr:cxnSp macro="">
      <xdr:nvCxnSpPr>
        <xdr:cNvPr id="695" name="直線コネクタ 694"/>
        <xdr:cNvCxnSpPr/>
      </xdr:nvCxnSpPr>
      <xdr:spPr>
        <a:xfrm>
          <a:off x="14592300" y="16323030"/>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35280</xdr:rowOff>
    </xdr:from>
    <xdr:to>
      <xdr:col>76</xdr:col>
      <xdr:colOff>114300</xdr:colOff>
      <xdr:row>95</xdr:row>
      <xdr:rowOff>121132</xdr:rowOff>
    </xdr:to>
    <xdr:cxnSp macro="">
      <xdr:nvCxnSpPr>
        <xdr:cNvPr id="698" name="直線コネクタ 697"/>
        <xdr:cNvCxnSpPr/>
      </xdr:nvCxnSpPr>
      <xdr:spPr>
        <a:xfrm flipV="1">
          <a:off x="13703300" y="16323030"/>
          <a:ext cx="8890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70904</xdr:rowOff>
    </xdr:from>
    <xdr:to>
      <xdr:col>71</xdr:col>
      <xdr:colOff>177800</xdr:colOff>
      <xdr:row>95</xdr:row>
      <xdr:rowOff>121132</xdr:rowOff>
    </xdr:to>
    <xdr:cxnSp macro="">
      <xdr:nvCxnSpPr>
        <xdr:cNvPr id="701" name="直線コネクタ 700"/>
        <xdr:cNvCxnSpPr/>
      </xdr:nvCxnSpPr>
      <xdr:spPr>
        <a:xfrm>
          <a:off x="12814300" y="16358654"/>
          <a:ext cx="889000" cy="5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25197</xdr:rowOff>
    </xdr:from>
    <xdr:to>
      <xdr:col>85</xdr:col>
      <xdr:colOff>177800</xdr:colOff>
      <xdr:row>95</xdr:row>
      <xdr:rowOff>126797</xdr:rowOff>
    </xdr:to>
    <xdr:sp macro="" textlink="">
      <xdr:nvSpPr>
        <xdr:cNvPr id="711" name="楕円 710"/>
        <xdr:cNvSpPr/>
      </xdr:nvSpPr>
      <xdr:spPr>
        <a:xfrm>
          <a:off x="16268700" y="1631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48074</xdr:rowOff>
    </xdr:from>
    <xdr:ext cx="534377" cy="259045"/>
    <xdr:sp macro="" textlink="">
      <xdr:nvSpPr>
        <xdr:cNvPr id="712" name="公債費該当値テキスト"/>
        <xdr:cNvSpPr txBox="1"/>
      </xdr:nvSpPr>
      <xdr:spPr>
        <a:xfrm>
          <a:off x="16370300" y="161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69596</xdr:rowOff>
    </xdr:from>
    <xdr:to>
      <xdr:col>81</xdr:col>
      <xdr:colOff>101600</xdr:colOff>
      <xdr:row>95</xdr:row>
      <xdr:rowOff>171196</xdr:rowOff>
    </xdr:to>
    <xdr:sp macro="" textlink="">
      <xdr:nvSpPr>
        <xdr:cNvPr id="713" name="楕円 712"/>
        <xdr:cNvSpPr/>
      </xdr:nvSpPr>
      <xdr:spPr>
        <a:xfrm>
          <a:off x="15430500" y="163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162323</xdr:rowOff>
    </xdr:from>
    <xdr:ext cx="534377" cy="259045"/>
    <xdr:sp macro="" textlink="">
      <xdr:nvSpPr>
        <xdr:cNvPr id="714" name="テキスト ボックス 713"/>
        <xdr:cNvSpPr txBox="1"/>
      </xdr:nvSpPr>
      <xdr:spPr>
        <a:xfrm>
          <a:off x="15214111" y="164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155930</xdr:rowOff>
    </xdr:from>
    <xdr:to>
      <xdr:col>76</xdr:col>
      <xdr:colOff>165100</xdr:colOff>
      <xdr:row>95</xdr:row>
      <xdr:rowOff>86080</xdr:rowOff>
    </xdr:to>
    <xdr:sp macro="" textlink="">
      <xdr:nvSpPr>
        <xdr:cNvPr id="715" name="楕円 714"/>
        <xdr:cNvSpPr/>
      </xdr:nvSpPr>
      <xdr:spPr>
        <a:xfrm>
          <a:off x="14541500" y="162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77207</xdr:rowOff>
    </xdr:from>
    <xdr:ext cx="534377" cy="259045"/>
    <xdr:sp macro="" textlink="">
      <xdr:nvSpPr>
        <xdr:cNvPr id="716" name="テキスト ボックス 715"/>
        <xdr:cNvSpPr txBox="1"/>
      </xdr:nvSpPr>
      <xdr:spPr>
        <a:xfrm>
          <a:off x="14325111" y="163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70332</xdr:rowOff>
    </xdr:from>
    <xdr:to>
      <xdr:col>72</xdr:col>
      <xdr:colOff>38100</xdr:colOff>
      <xdr:row>96</xdr:row>
      <xdr:rowOff>482</xdr:rowOff>
    </xdr:to>
    <xdr:sp macro="" textlink="">
      <xdr:nvSpPr>
        <xdr:cNvPr id="717" name="楕円 716"/>
        <xdr:cNvSpPr/>
      </xdr:nvSpPr>
      <xdr:spPr>
        <a:xfrm>
          <a:off x="13652500" y="163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163059</xdr:rowOff>
    </xdr:from>
    <xdr:ext cx="534377" cy="259045"/>
    <xdr:sp macro="" textlink="">
      <xdr:nvSpPr>
        <xdr:cNvPr id="718" name="テキスト ボックス 717"/>
        <xdr:cNvSpPr txBox="1"/>
      </xdr:nvSpPr>
      <xdr:spPr>
        <a:xfrm>
          <a:off x="13436111" y="164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20104</xdr:rowOff>
    </xdr:from>
    <xdr:to>
      <xdr:col>67</xdr:col>
      <xdr:colOff>101600</xdr:colOff>
      <xdr:row>95</xdr:row>
      <xdr:rowOff>121704</xdr:rowOff>
    </xdr:to>
    <xdr:sp macro="" textlink="">
      <xdr:nvSpPr>
        <xdr:cNvPr id="719" name="楕円 718"/>
        <xdr:cNvSpPr/>
      </xdr:nvSpPr>
      <xdr:spPr>
        <a:xfrm>
          <a:off x="12763500" y="163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112831</xdr:rowOff>
    </xdr:from>
    <xdr:ext cx="534377" cy="259045"/>
    <xdr:sp macro="" textlink="">
      <xdr:nvSpPr>
        <xdr:cNvPr id="720" name="テキスト ボックス 719"/>
        <xdr:cNvSpPr txBox="1"/>
      </xdr:nvSpPr>
      <xdr:spPr>
        <a:xfrm>
          <a:off x="12547111" y="164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164160</xdr:rowOff>
    </xdr:from>
    <xdr:to>
      <xdr:col>102</xdr:col>
      <xdr:colOff>114300</xdr:colOff>
      <xdr:row>38</xdr:row>
      <xdr:rowOff>139700</xdr:rowOff>
    </xdr:to>
    <xdr:cxnSp macro="">
      <xdr:nvCxnSpPr>
        <xdr:cNvPr id="756" name="直線コネクタ 755"/>
        <xdr:cNvCxnSpPr/>
      </xdr:nvCxnSpPr>
      <xdr:spPr>
        <a:xfrm>
          <a:off x="18656300" y="6164910"/>
          <a:ext cx="889000" cy="48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32580</xdr:rowOff>
    </xdr:from>
    <xdr:ext cx="378565" cy="259045"/>
    <xdr:sp macro="" textlink="">
      <xdr:nvSpPr>
        <xdr:cNvPr id="760" name="テキスト ボックス 759"/>
        <xdr:cNvSpPr txBox="1"/>
      </xdr:nvSpPr>
      <xdr:spPr>
        <a:xfrm>
          <a:off x="18467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113360</xdr:rowOff>
    </xdr:from>
    <xdr:to>
      <xdr:col>98</xdr:col>
      <xdr:colOff>38100</xdr:colOff>
      <xdr:row>36</xdr:row>
      <xdr:rowOff>43510</xdr:rowOff>
    </xdr:to>
    <xdr:sp macro="" textlink="">
      <xdr:nvSpPr>
        <xdr:cNvPr id="774" name="楕円 773"/>
        <xdr:cNvSpPr/>
      </xdr:nvSpPr>
      <xdr:spPr>
        <a:xfrm>
          <a:off x="18605500" y="61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60037</xdr:rowOff>
    </xdr:from>
    <xdr:ext cx="469744" cy="259045"/>
    <xdr:sp macro="" textlink="">
      <xdr:nvSpPr>
        <xdr:cNvPr id="775" name="テキスト ボックス 774"/>
        <xdr:cNvSpPr txBox="1"/>
      </xdr:nvSpPr>
      <xdr:spPr>
        <a:xfrm>
          <a:off x="18421428" y="58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・総務費は、ふるさと納税寄附金を原資とするまちづくり応援基金への積立てが減少したことが影響し、減少している。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・衛生費は、ごみ処理施設整備事業に多額の経費を要したため、増加している。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・消防費は、前年度に実施した防災行政無線親局等の整備完了により減少している。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・教育費は、前年度に実施した小・中学校のエアコン、トイレ及び</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フューチャークラスルーム</a:t>
          </a:r>
          <a:r>
            <a:rPr kumimoji="1" lang="ja-JP" altLang="en-US" sz="1300">
              <a:latin typeface="ＭＳ Ｐゴシック" panose="020B0600070205080204" pitchFamily="50" charset="-128"/>
              <a:ea typeface="ＭＳ Ｐゴシック" panose="020B0600070205080204" pitchFamily="50" charset="-128"/>
            </a:rPr>
            <a:t>、中学校武道場耐震補強、吉永地区幼保一体型施設の整備完了により減少している。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財政調整基金は、中期的な見通しのもとに決算剰余金を積み立て、債権等による効率的な基金運用を行っており、ここ数年では取崩しをしていない。平成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年度末の基金残高は、約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億円（標準財政規模比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増加傾向が続いているが、合併団体への普通交付税優遇措置（合併算定替え）の縮減による歳入の減少や新庁舎建設、その他公共施設の維持・更新等に係る歳出の増加に備える必要がある。実質収支及び実質単年度収支については、適正な範囲で推移しており、引き続き健全財政の維持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ける実質収支は、一般会計その他すべての会計において黒字となっている。しかし、一部の病院事業及び下水道事業では、毎年経常損失を計上しており、国の繰出基準に基づく一般会計からの繰入金に加え、企業債償還に係る経費の一部を補塡することにより赤字を回避している状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病院事業会計においては、地域医療構想に基づいた病院事業改革プランに基づき、地域に必要な医療を安定かつ継続的に提供できるよう健全経営に努めていく。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水道事業会計においては、人口減少等による需要の減少、老朽化した施設の更新等で多額の投資が必要と見込まれており、料金の見直し等を含め、健全経営に努めていく。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下水道事業会計においては、中長期的な経営戦略に基づき、基準外繰入の縮減に努めていく。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5" customWidth="1"/>
    <col min="12" max="12" width="2.25" style="165" customWidth="1"/>
    <col min="13" max="17" width="2.375" style="165" customWidth="1"/>
    <col min="18" max="119" width="2.125" style="165" customWidth="1"/>
    <col min="120" max="16384" width="0" style="165" hidden="1"/>
  </cols>
  <sheetData>
    <row r="1" spans="1:119" ht="33" customHeight="1" x14ac:dyDescent="0.15">
      <c r="A1" s="163"/>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4"/>
      <c r="DK1" s="164"/>
      <c r="DL1" s="164"/>
      <c r="DM1" s="164"/>
      <c r="DN1" s="164"/>
      <c r="DO1" s="164"/>
    </row>
    <row r="2" spans="1:119" ht="24.75" thickBot="1" x14ac:dyDescent="0.2">
      <c r="A2" s="163"/>
      <c r="B2" s="166" t="s">
        <v>75</v>
      </c>
      <c r="C2" s="166"/>
      <c r="D2" s="167"/>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row>
    <row r="3" spans="1:119" ht="18.75" customHeight="1" thickBot="1" x14ac:dyDescent="0.2">
      <c r="A3" s="164"/>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3"/>
      <c r="DK3" s="163"/>
      <c r="DL3" s="163"/>
      <c r="DM3" s="163"/>
      <c r="DN3" s="163"/>
      <c r="DO3" s="163"/>
    </row>
    <row r="4" spans="1:119" ht="18.75" customHeight="1" x14ac:dyDescent="0.15">
      <c r="A4" s="164"/>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21191049</v>
      </c>
      <c r="BO4" s="410"/>
      <c r="BP4" s="410"/>
      <c r="BQ4" s="410"/>
      <c r="BR4" s="410"/>
      <c r="BS4" s="410"/>
      <c r="BT4" s="410"/>
      <c r="BU4" s="411"/>
      <c r="BV4" s="409">
        <v>22586201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4.9000000000000004</v>
      </c>
      <c r="CU4" s="416"/>
      <c r="CV4" s="416"/>
      <c r="CW4" s="416"/>
      <c r="CX4" s="416"/>
      <c r="CY4" s="416"/>
      <c r="CZ4" s="416"/>
      <c r="DA4" s="417"/>
      <c r="DB4" s="415">
        <v>4</v>
      </c>
      <c r="DC4" s="416"/>
      <c r="DD4" s="416"/>
      <c r="DE4" s="416"/>
      <c r="DF4" s="416"/>
      <c r="DG4" s="416"/>
      <c r="DH4" s="416"/>
      <c r="DI4" s="417"/>
      <c r="DJ4" s="163"/>
      <c r="DK4" s="163"/>
      <c r="DL4" s="163"/>
      <c r="DM4" s="163"/>
      <c r="DN4" s="163"/>
      <c r="DO4" s="163"/>
    </row>
    <row r="5" spans="1:119" ht="18.75" customHeight="1" x14ac:dyDescent="0.15">
      <c r="A5" s="164"/>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20497861</v>
      </c>
      <c r="BO5" s="447"/>
      <c r="BP5" s="447"/>
      <c r="BQ5" s="447"/>
      <c r="BR5" s="447"/>
      <c r="BS5" s="447"/>
      <c r="BT5" s="447"/>
      <c r="BU5" s="448"/>
      <c r="BV5" s="446">
        <v>21901449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94.9</v>
      </c>
      <c r="CU5" s="444"/>
      <c r="CV5" s="444"/>
      <c r="CW5" s="444"/>
      <c r="CX5" s="444"/>
      <c r="CY5" s="444"/>
      <c r="CZ5" s="444"/>
      <c r="DA5" s="445"/>
      <c r="DB5" s="443">
        <v>94.7</v>
      </c>
      <c r="DC5" s="444"/>
      <c r="DD5" s="444"/>
      <c r="DE5" s="444"/>
      <c r="DF5" s="444"/>
      <c r="DG5" s="444"/>
      <c r="DH5" s="444"/>
      <c r="DI5" s="445"/>
      <c r="DJ5" s="163"/>
      <c r="DK5" s="163"/>
      <c r="DL5" s="163"/>
      <c r="DM5" s="163"/>
      <c r="DN5" s="163"/>
      <c r="DO5" s="163"/>
    </row>
    <row r="6" spans="1:119" ht="18.75" customHeight="1" x14ac:dyDescent="0.15">
      <c r="A6" s="164"/>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693188</v>
      </c>
      <c r="BO6" s="447"/>
      <c r="BP6" s="447"/>
      <c r="BQ6" s="447"/>
      <c r="BR6" s="447"/>
      <c r="BS6" s="447"/>
      <c r="BT6" s="447"/>
      <c r="BU6" s="448"/>
      <c r="BV6" s="446">
        <v>684752</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100.2</v>
      </c>
      <c r="CU6" s="484"/>
      <c r="CV6" s="484"/>
      <c r="CW6" s="484"/>
      <c r="CX6" s="484"/>
      <c r="CY6" s="484"/>
      <c r="CZ6" s="484"/>
      <c r="DA6" s="485"/>
      <c r="DB6" s="483">
        <v>99.2</v>
      </c>
      <c r="DC6" s="484"/>
      <c r="DD6" s="484"/>
      <c r="DE6" s="484"/>
      <c r="DF6" s="484"/>
      <c r="DG6" s="484"/>
      <c r="DH6" s="484"/>
      <c r="DI6" s="485"/>
      <c r="DJ6" s="163"/>
      <c r="DK6" s="163"/>
      <c r="DL6" s="163"/>
      <c r="DM6" s="163"/>
      <c r="DN6" s="163"/>
      <c r="DO6" s="163"/>
    </row>
    <row r="7" spans="1:119" ht="18.75" customHeight="1" x14ac:dyDescent="0.15">
      <c r="A7" s="164"/>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102895</v>
      </c>
      <c r="BO7" s="447"/>
      <c r="BP7" s="447"/>
      <c r="BQ7" s="447"/>
      <c r="BR7" s="447"/>
      <c r="BS7" s="447"/>
      <c r="BT7" s="447"/>
      <c r="BU7" s="448"/>
      <c r="BV7" s="446">
        <v>190869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11974773</v>
      </c>
      <c r="CU7" s="447"/>
      <c r="CV7" s="447"/>
      <c r="CW7" s="447"/>
      <c r="CX7" s="447"/>
      <c r="CY7" s="447"/>
      <c r="CZ7" s="447"/>
      <c r="DA7" s="448"/>
      <c r="DB7" s="446">
        <v>12216870</v>
      </c>
      <c r="DC7" s="447"/>
      <c r="DD7" s="447"/>
      <c r="DE7" s="447"/>
      <c r="DF7" s="447"/>
      <c r="DG7" s="447"/>
      <c r="DH7" s="447"/>
      <c r="DI7" s="448"/>
      <c r="DJ7" s="163"/>
      <c r="DK7" s="163"/>
      <c r="DL7" s="163"/>
      <c r="DM7" s="163"/>
      <c r="DN7" s="163"/>
      <c r="DO7" s="163"/>
    </row>
    <row r="8" spans="1:119" ht="18.75" customHeight="1" thickBot="1" x14ac:dyDescent="0.2">
      <c r="A8" s="164"/>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590293</v>
      </c>
      <c r="BO8" s="447"/>
      <c r="BP8" s="447"/>
      <c r="BQ8" s="447"/>
      <c r="BR8" s="447"/>
      <c r="BS8" s="447"/>
      <c r="BT8" s="447"/>
      <c r="BU8" s="448"/>
      <c r="BV8" s="446">
        <v>493883</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0.44</v>
      </c>
      <c r="CU8" s="487"/>
      <c r="CV8" s="487"/>
      <c r="CW8" s="487"/>
      <c r="CX8" s="487"/>
      <c r="CY8" s="487"/>
      <c r="CZ8" s="487"/>
      <c r="DA8" s="488"/>
      <c r="DB8" s="486">
        <v>0.45</v>
      </c>
      <c r="DC8" s="487"/>
      <c r="DD8" s="487"/>
      <c r="DE8" s="487"/>
      <c r="DF8" s="487"/>
      <c r="DG8" s="487"/>
      <c r="DH8" s="487"/>
      <c r="DI8" s="488"/>
      <c r="DJ8" s="163"/>
      <c r="DK8" s="163"/>
      <c r="DL8" s="163"/>
      <c r="DM8" s="163"/>
      <c r="DN8" s="163"/>
      <c r="DO8" s="163"/>
    </row>
    <row r="9" spans="1:119" ht="18.75" customHeight="1" thickBot="1" x14ac:dyDescent="0.2">
      <c r="A9" s="164"/>
      <c r="B9" s="440" t="s">
        <v>107</v>
      </c>
      <c r="C9" s="441"/>
      <c r="D9" s="441"/>
      <c r="E9" s="441"/>
      <c r="F9" s="441"/>
      <c r="G9" s="441"/>
      <c r="H9" s="441"/>
      <c r="I9" s="441"/>
      <c r="J9" s="441"/>
      <c r="K9" s="489"/>
      <c r="L9" s="490" t="s">
        <v>108</v>
      </c>
      <c r="M9" s="491"/>
      <c r="N9" s="491"/>
      <c r="O9" s="491"/>
      <c r="P9" s="491"/>
      <c r="Q9" s="492"/>
      <c r="R9" s="493">
        <v>35179</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96</v>
      </c>
      <c r="AV9" s="479"/>
      <c r="AW9" s="479"/>
      <c r="AX9" s="479"/>
      <c r="AY9" s="480" t="s">
        <v>111</v>
      </c>
      <c r="AZ9" s="481"/>
      <c r="BA9" s="481"/>
      <c r="BB9" s="481"/>
      <c r="BC9" s="481"/>
      <c r="BD9" s="481"/>
      <c r="BE9" s="481"/>
      <c r="BF9" s="481"/>
      <c r="BG9" s="481"/>
      <c r="BH9" s="481"/>
      <c r="BI9" s="481"/>
      <c r="BJ9" s="481"/>
      <c r="BK9" s="481"/>
      <c r="BL9" s="481"/>
      <c r="BM9" s="482"/>
      <c r="BN9" s="446">
        <v>96410</v>
      </c>
      <c r="BO9" s="447"/>
      <c r="BP9" s="447"/>
      <c r="BQ9" s="447"/>
      <c r="BR9" s="447"/>
      <c r="BS9" s="447"/>
      <c r="BT9" s="447"/>
      <c r="BU9" s="448"/>
      <c r="BV9" s="446">
        <v>-26250</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12.8</v>
      </c>
      <c r="CU9" s="444"/>
      <c r="CV9" s="444"/>
      <c r="CW9" s="444"/>
      <c r="CX9" s="444"/>
      <c r="CY9" s="444"/>
      <c r="CZ9" s="444"/>
      <c r="DA9" s="445"/>
      <c r="DB9" s="443">
        <v>12</v>
      </c>
      <c r="DC9" s="444"/>
      <c r="DD9" s="444"/>
      <c r="DE9" s="444"/>
      <c r="DF9" s="444"/>
      <c r="DG9" s="444"/>
      <c r="DH9" s="444"/>
      <c r="DI9" s="445"/>
      <c r="DJ9" s="163"/>
      <c r="DK9" s="163"/>
      <c r="DL9" s="163"/>
      <c r="DM9" s="163"/>
      <c r="DN9" s="163"/>
      <c r="DO9" s="163"/>
    </row>
    <row r="10" spans="1:119" ht="18.75" customHeight="1" thickBot="1" x14ac:dyDescent="0.2">
      <c r="A10" s="164"/>
      <c r="B10" s="440"/>
      <c r="C10" s="441"/>
      <c r="D10" s="441"/>
      <c r="E10" s="441"/>
      <c r="F10" s="441"/>
      <c r="G10" s="441"/>
      <c r="H10" s="441"/>
      <c r="I10" s="441"/>
      <c r="J10" s="441"/>
      <c r="K10" s="489"/>
      <c r="L10" s="496" t="s">
        <v>113</v>
      </c>
      <c r="M10" s="476"/>
      <c r="N10" s="476"/>
      <c r="O10" s="476"/>
      <c r="P10" s="476"/>
      <c r="Q10" s="477"/>
      <c r="R10" s="497">
        <v>37839</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11875</v>
      </c>
      <c r="BO10" s="447"/>
      <c r="BP10" s="447"/>
      <c r="BQ10" s="447"/>
      <c r="BR10" s="447"/>
      <c r="BS10" s="447"/>
      <c r="BT10" s="447"/>
      <c r="BU10" s="448"/>
      <c r="BV10" s="446">
        <v>54868</v>
      </c>
      <c r="BW10" s="447"/>
      <c r="BX10" s="447"/>
      <c r="BY10" s="447"/>
      <c r="BZ10" s="447"/>
      <c r="CA10" s="447"/>
      <c r="CB10" s="447"/>
      <c r="CC10" s="448"/>
      <c r="CD10" s="168" t="s">
        <v>117</v>
      </c>
      <c r="CE10" s="169"/>
      <c r="CF10" s="169"/>
      <c r="CG10" s="169"/>
      <c r="CH10" s="169"/>
      <c r="CI10" s="169"/>
      <c r="CJ10" s="169"/>
      <c r="CK10" s="169"/>
      <c r="CL10" s="169"/>
      <c r="CM10" s="169"/>
      <c r="CN10" s="169"/>
      <c r="CO10" s="169"/>
      <c r="CP10" s="169"/>
      <c r="CQ10" s="169"/>
      <c r="CR10" s="169"/>
      <c r="CS10" s="170"/>
      <c r="CT10" s="171"/>
      <c r="CU10" s="172"/>
      <c r="CV10" s="172"/>
      <c r="CW10" s="172"/>
      <c r="CX10" s="172"/>
      <c r="CY10" s="172"/>
      <c r="CZ10" s="172"/>
      <c r="DA10" s="173"/>
      <c r="DB10" s="171"/>
      <c r="DC10" s="172"/>
      <c r="DD10" s="172"/>
      <c r="DE10" s="172"/>
      <c r="DF10" s="172"/>
      <c r="DG10" s="172"/>
      <c r="DH10" s="172"/>
      <c r="DI10" s="173"/>
      <c r="DJ10" s="163"/>
      <c r="DK10" s="163"/>
      <c r="DL10" s="163"/>
      <c r="DM10" s="163"/>
      <c r="DN10" s="163"/>
      <c r="DO10" s="163"/>
    </row>
    <row r="11" spans="1:119" ht="18.75" customHeight="1" thickBot="1" x14ac:dyDescent="0.2">
      <c r="A11" s="164"/>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3"/>
      <c r="DK11" s="163"/>
      <c r="DL11" s="163"/>
      <c r="DM11" s="163"/>
      <c r="DN11" s="163"/>
      <c r="DO11" s="163"/>
    </row>
    <row r="12" spans="1:119" ht="18.75" customHeight="1" x14ac:dyDescent="0.15">
      <c r="A12" s="164"/>
      <c r="B12" s="506" t="s">
        <v>125</v>
      </c>
      <c r="C12" s="507"/>
      <c r="D12" s="507"/>
      <c r="E12" s="507"/>
      <c r="F12" s="507"/>
      <c r="G12" s="507"/>
      <c r="H12" s="507"/>
      <c r="I12" s="507"/>
      <c r="J12" s="507"/>
      <c r="K12" s="508"/>
      <c r="L12" s="515" t="s">
        <v>126</v>
      </c>
      <c r="M12" s="516"/>
      <c r="N12" s="516"/>
      <c r="O12" s="516"/>
      <c r="P12" s="516"/>
      <c r="Q12" s="517"/>
      <c r="R12" s="518">
        <v>35293</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96</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124</v>
      </c>
      <c r="DC12" s="487"/>
      <c r="DD12" s="487"/>
      <c r="DE12" s="487"/>
      <c r="DF12" s="487"/>
      <c r="DG12" s="487"/>
      <c r="DH12" s="487"/>
      <c r="DI12" s="488"/>
      <c r="DJ12" s="163"/>
      <c r="DK12" s="163"/>
      <c r="DL12" s="163"/>
      <c r="DM12" s="163"/>
      <c r="DN12" s="163"/>
      <c r="DO12" s="163"/>
    </row>
    <row r="13" spans="1:119" ht="18.75" customHeight="1" x14ac:dyDescent="0.15">
      <c r="A13" s="164"/>
      <c r="B13" s="509"/>
      <c r="C13" s="510"/>
      <c r="D13" s="510"/>
      <c r="E13" s="510"/>
      <c r="F13" s="510"/>
      <c r="G13" s="510"/>
      <c r="H13" s="510"/>
      <c r="I13" s="510"/>
      <c r="J13" s="510"/>
      <c r="K13" s="511"/>
      <c r="L13" s="174"/>
      <c r="M13" s="534" t="s">
        <v>132</v>
      </c>
      <c r="N13" s="535"/>
      <c r="O13" s="535"/>
      <c r="P13" s="535"/>
      <c r="Q13" s="536"/>
      <c r="R13" s="527">
        <v>34698</v>
      </c>
      <c r="S13" s="528"/>
      <c r="T13" s="528"/>
      <c r="U13" s="528"/>
      <c r="V13" s="529"/>
      <c r="W13" s="462" t="s">
        <v>133</v>
      </c>
      <c r="X13" s="463"/>
      <c r="Y13" s="463"/>
      <c r="Z13" s="463"/>
      <c r="AA13" s="463"/>
      <c r="AB13" s="453"/>
      <c r="AC13" s="497">
        <v>581</v>
      </c>
      <c r="AD13" s="498"/>
      <c r="AE13" s="498"/>
      <c r="AF13" s="498"/>
      <c r="AG13" s="537"/>
      <c r="AH13" s="497">
        <v>604</v>
      </c>
      <c r="AI13" s="498"/>
      <c r="AJ13" s="498"/>
      <c r="AK13" s="498"/>
      <c r="AL13" s="499"/>
      <c r="AM13" s="475" t="s">
        <v>134</v>
      </c>
      <c r="AN13" s="476"/>
      <c r="AO13" s="476"/>
      <c r="AP13" s="476"/>
      <c r="AQ13" s="476"/>
      <c r="AR13" s="476"/>
      <c r="AS13" s="476"/>
      <c r="AT13" s="477"/>
      <c r="AU13" s="478" t="s">
        <v>121</v>
      </c>
      <c r="AV13" s="479"/>
      <c r="AW13" s="479"/>
      <c r="AX13" s="479"/>
      <c r="AY13" s="480" t="s">
        <v>135</v>
      </c>
      <c r="AZ13" s="481"/>
      <c r="BA13" s="481"/>
      <c r="BB13" s="481"/>
      <c r="BC13" s="481"/>
      <c r="BD13" s="481"/>
      <c r="BE13" s="481"/>
      <c r="BF13" s="481"/>
      <c r="BG13" s="481"/>
      <c r="BH13" s="481"/>
      <c r="BI13" s="481"/>
      <c r="BJ13" s="481"/>
      <c r="BK13" s="481"/>
      <c r="BL13" s="481"/>
      <c r="BM13" s="482"/>
      <c r="BN13" s="446">
        <v>108285</v>
      </c>
      <c r="BO13" s="447"/>
      <c r="BP13" s="447"/>
      <c r="BQ13" s="447"/>
      <c r="BR13" s="447"/>
      <c r="BS13" s="447"/>
      <c r="BT13" s="447"/>
      <c r="BU13" s="448"/>
      <c r="BV13" s="446">
        <v>28618</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12.5</v>
      </c>
      <c r="CU13" s="444"/>
      <c r="CV13" s="444"/>
      <c r="CW13" s="444"/>
      <c r="CX13" s="444"/>
      <c r="CY13" s="444"/>
      <c r="CZ13" s="444"/>
      <c r="DA13" s="445"/>
      <c r="DB13" s="443">
        <v>12.3</v>
      </c>
      <c r="DC13" s="444"/>
      <c r="DD13" s="444"/>
      <c r="DE13" s="444"/>
      <c r="DF13" s="444"/>
      <c r="DG13" s="444"/>
      <c r="DH13" s="444"/>
      <c r="DI13" s="445"/>
      <c r="DJ13" s="163"/>
      <c r="DK13" s="163"/>
      <c r="DL13" s="163"/>
      <c r="DM13" s="163"/>
      <c r="DN13" s="163"/>
      <c r="DO13" s="163"/>
    </row>
    <row r="14" spans="1:119" ht="18.75" customHeight="1" thickBot="1" x14ac:dyDescent="0.2">
      <c r="A14" s="164"/>
      <c r="B14" s="509"/>
      <c r="C14" s="510"/>
      <c r="D14" s="510"/>
      <c r="E14" s="510"/>
      <c r="F14" s="510"/>
      <c r="G14" s="510"/>
      <c r="H14" s="510"/>
      <c r="I14" s="510"/>
      <c r="J14" s="510"/>
      <c r="K14" s="511"/>
      <c r="L14" s="524" t="s">
        <v>137</v>
      </c>
      <c r="M14" s="525"/>
      <c r="N14" s="525"/>
      <c r="O14" s="525"/>
      <c r="P14" s="525"/>
      <c r="Q14" s="526"/>
      <c r="R14" s="527">
        <v>35903</v>
      </c>
      <c r="S14" s="528"/>
      <c r="T14" s="528"/>
      <c r="U14" s="528"/>
      <c r="V14" s="529"/>
      <c r="W14" s="436"/>
      <c r="X14" s="437"/>
      <c r="Y14" s="437"/>
      <c r="Z14" s="437"/>
      <c r="AA14" s="437"/>
      <c r="AB14" s="426"/>
      <c r="AC14" s="530">
        <v>3.8</v>
      </c>
      <c r="AD14" s="531"/>
      <c r="AE14" s="531"/>
      <c r="AF14" s="531"/>
      <c r="AG14" s="532"/>
      <c r="AH14" s="530">
        <v>3.8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8.6999999999999993</v>
      </c>
      <c r="CU14" s="542"/>
      <c r="CV14" s="542"/>
      <c r="CW14" s="542"/>
      <c r="CX14" s="542"/>
      <c r="CY14" s="542"/>
      <c r="CZ14" s="542"/>
      <c r="DA14" s="543"/>
      <c r="DB14" s="541">
        <v>21.4</v>
      </c>
      <c r="DC14" s="542"/>
      <c r="DD14" s="542"/>
      <c r="DE14" s="542"/>
      <c r="DF14" s="542"/>
      <c r="DG14" s="542"/>
      <c r="DH14" s="542"/>
      <c r="DI14" s="543"/>
      <c r="DJ14" s="163"/>
      <c r="DK14" s="163"/>
      <c r="DL14" s="163"/>
      <c r="DM14" s="163"/>
      <c r="DN14" s="163"/>
      <c r="DO14" s="163"/>
    </row>
    <row r="15" spans="1:119" ht="18.75" customHeight="1" x14ac:dyDescent="0.15">
      <c r="A15" s="164"/>
      <c r="B15" s="509"/>
      <c r="C15" s="510"/>
      <c r="D15" s="510"/>
      <c r="E15" s="510"/>
      <c r="F15" s="510"/>
      <c r="G15" s="510"/>
      <c r="H15" s="510"/>
      <c r="I15" s="510"/>
      <c r="J15" s="510"/>
      <c r="K15" s="511"/>
      <c r="L15" s="174"/>
      <c r="M15" s="534" t="s">
        <v>132</v>
      </c>
      <c r="N15" s="535"/>
      <c r="O15" s="535"/>
      <c r="P15" s="535"/>
      <c r="Q15" s="536"/>
      <c r="R15" s="527">
        <v>35321</v>
      </c>
      <c r="S15" s="528"/>
      <c r="T15" s="528"/>
      <c r="U15" s="528"/>
      <c r="V15" s="529"/>
      <c r="W15" s="462" t="s">
        <v>139</v>
      </c>
      <c r="X15" s="463"/>
      <c r="Y15" s="463"/>
      <c r="Z15" s="463"/>
      <c r="AA15" s="463"/>
      <c r="AB15" s="453"/>
      <c r="AC15" s="497">
        <v>5462</v>
      </c>
      <c r="AD15" s="498"/>
      <c r="AE15" s="498"/>
      <c r="AF15" s="498"/>
      <c r="AG15" s="537"/>
      <c r="AH15" s="497">
        <v>5971</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4266759</v>
      </c>
      <c r="BO15" s="410"/>
      <c r="BP15" s="410"/>
      <c r="BQ15" s="410"/>
      <c r="BR15" s="410"/>
      <c r="BS15" s="410"/>
      <c r="BT15" s="410"/>
      <c r="BU15" s="411"/>
      <c r="BV15" s="409">
        <v>4264963</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5"/>
      <c r="CU15" s="176"/>
      <c r="CV15" s="176"/>
      <c r="CW15" s="176"/>
      <c r="CX15" s="176"/>
      <c r="CY15" s="176"/>
      <c r="CZ15" s="176"/>
      <c r="DA15" s="177"/>
      <c r="DB15" s="175"/>
      <c r="DC15" s="176"/>
      <c r="DD15" s="176"/>
      <c r="DE15" s="176"/>
      <c r="DF15" s="176"/>
      <c r="DG15" s="176"/>
      <c r="DH15" s="176"/>
      <c r="DI15" s="177"/>
      <c r="DJ15" s="163"/>
      <c r="DK15" s="163"/>
      <c r="DL15" s="163"/>
      <c r="DM15" s="163"/>
      <c r="DN15" s="163"/>
      <c r="DO15" s="163"/>
    </row>
    <row r="16" spans="1:119" ht="18.75" customHeight="1" x14ac:dyDescent="0.15">
      <c r="A16" s="164"/>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35.799999999999997</v>
      </c>
      <c r="AD16" s="531"/>
      <c r="AE16" s="531"/>
      <c r="AF16" s="531"/>
      <c r="AG16" s="532"/>
      <c r="AH16" s="530">
        <v>37.200000000000003</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9749028</v>
      </c>
      <c r="BO16" s="447"/>
      <c r="BP16" s="447"/>
      <c r="BQ16" s="447"/>
      <c r="BR16" s="447"/>
      <c r="BS16" s="447"/>
      <c r="BT16" s="447"/>
      <c r="BU16" s="448"/>
      <c r="BV16" s="446">
        <v>9840194</v>
      </c>
      <c r="BW16" s="447"/>
      <c r="BX16" s="447"/>
      <c r="BY16" s="447"/>
      <c r="BZ16" s="447"/>
      <c r="CA16" s="447"/>
      <c r="CB16" s="447"/>
      <c r="CC16" s="448"/>
      <c r="CD16" s="178"/>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3"/>
      <c r="DK16" s="163"/>
      <c r="DL16" s="163"/>
      <c r="DM16" s="163"/>
      <c r="DN16" s="163"/>
      <c r="DO16" s="163"/>
    </row>
    <row r="17" spans="1:119" ht="18.75" customHeight="1" thickBot="1" x14ac:dyDescent="0.2">
      <c r="A17" s="164"/>
      <c r="B17" s="512"/>
      <c r="C17" s="513"/>
      <c r="D17" s="513"/>
      <c r="E17" s="513"/>
      <c r="F17" s="513"/>
      <c r="G17" s="513"/>
      <c r="H17" s="513"/>
      <c r="I17" s="513"/>
      <c r="J17" s="513"/>
      <c r="K17" s="514"/>
      <c r="L17" s="179"/>
      <c r="M17" s="550" t="s">
        <v>145</v>
      </c>
      <c r="N17" s="551"/>
      <c r="O17" s="551"/>
      <c r="P17" s="551"/>
      <c r="Q17" s="552"/>
      <c r="R17" s="547" t="s">
        <v>146</v>
      </c>
      <c r="S17" s="548"/>
      <c r="T17" s="548"/>
      <c r="U17" s="548"/>
      <c r="V17" s="549"/>
      <c r="W17" s="462" t="s">
        <v>147</v>
      </c>
      <c r="X17" s="463"/>
      <c r="Y17" s="463"/>
      <c r="Z17" s="463"/>
      <c r="AA17" s="463"/>
      <c r="AB17" s="453"/>
      <c r="AC17" s="497">
        <v>9205</v>
      </c>
      <c r="AD17" s="498"/>
      <c r="AE17" s="498"/>
      <c r="AF17" s="498"/>
      <c r="AG17" s="537"/>
      <c r="AH17" s="497">
        <v>9459</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5443597</v>
      </c>
      <c r="BO17" s="447"/>
      <c r="BP17" s="447"/>
      <c r="BQ17" s="447"/>
      <c r="BR17" s="447"/>
      <c r="BS17" s="447"/>
      <c r="BT17" s="447"/>
      <c r="BU17" s="448"/>
      <c r="BV17" s="446">
        <v>5426527</v>
      </c>
      <c r="BW17" s="447"/>
      <c r="BX17" s="447"/>
      <c r="BY17" s="447"/>
      <c r="BZ17" s="447"/>
      <c r="CA17" s="447"/>
      <c r="CB17" s="447"/>
      <c r="CC17" s="448"/>
      <c r="CD17" s="178"/>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3"/>
      <c r="DK17" s="163"/>
      <c r="DL17" s="163"/>
      <c r="DM17" s="163"/>
      <c r="DN17" s="163"/>
      <c r="DO17" s="163"/>
    </row>
    <row r="18" spans="1:119" ht="18.75" customHeight="1" thickBot="1" x14ac:dyDescent="0.2">
      <c r="A18" s="164"/>
      <c r="B18" s="557" t="s">
        <v>149</v>
      </c>
      <c r="C18" s="489"/>
      <c r="D18" s="489"/>
      <c r="E18" s="558"/>
      <c r="F18" s="558"/>
      <c r="G18" s="558"/>
      <c r="H18" s="558"/>
      <c r="I18" s="558"/>
      <c r="J18" s="558"/>
      <c r="K18" s="558"/>
      <c r="L18" s="559">
        <v>258.14</v>
      </c>
      <c r="M18" s="559"/>
      <c r="N18" s="559"/>
      <c r="O18" s="559"/>
      <c r="P18" s="559"/>
      <c r="Q18" s="559"/>
      <c r="R18" s="560"/>
      <c r="S18" s="560"/>
      <c r="T18" s="560"/>
      <c r="U18" s="560"/>
      <c r="V18" s="561"/>
      <c r="W18" s="464"/>
      <c r="X18" s="465"/>
      <c r="Y18" s="465"/>
      <c r="Z18" s="465"/>
      <c r="AA18" s="465"/>
      <c r="AB18" s="456"/>
      <c r="AC18" s="562">
        <v>60.4</v>
      </c>
      <c r="AD18" s="563"/>
      <c r="AE18" s="563"/>
      <c r="AF18" s="563"/>
      <c r="AG18" s="564"/>
      <c r="AH18" s="562">
        <v>59</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11714040</v>
      </c>
      <c r="BO18" s="447"/>
      <c r="BP18" s="447"/>
      <c r="BQ18" s="447"/>
      <c r="BR18" s="447"/>
      <c r="BS18" s="447"/>
      <c r="BT18" s="447"/>
      <c r="BU18" s="448"/>
      <c r="BV18" s="446">
        <v>11627840</v>
      </c>
      <c r="BW18" s="447"/>
      <c r="BX18" s="447"/>
      <c r="BY18" s="447"/>
      <c r="BZ18" s="447"/>
      <c r="CA18" s="447"/>
      <c r="CB18" s="447"/>
      <c r="CC18" s="448"/>
      <c r="CD18" s="178"/>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3"/>
      <c r="DK18" s="163"/>
      <c r="DL18" s="163"/>
      <c r="DM18" s="163"/>
      <c r="DN18" s="163"/>
      <c r="DO18" s="163"/>
    </row>
    <row r="19" spans="1:119" ht="18.75" customHeight="1" thickBot="1" x14ac:dyDescent="0.2">
      <c r="A19" s="164"/>
      <c r="B19" s="557" t="s">
        <v>151</v>
      </c>
      <c r="C19" s="489"/>
      <c r="D19" s="489"/>
      <c r="E19" s="558"/>
      <c r="F19" s="558"/>
      <c r="G19" s="558"/>
      <c r="H19" s="558"/>
      <c r="I19" s="558"/>
      <c r="J19" s="558"/>
      <c r="K19" s="558"/>
      <c r="L19" s="566">
        <v>136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14012765</v>
      </c>
      <c r="BO19" s="447"/>
      <c r="BP19" s="447"/>
      <c r="BQ19" s="447"/>
      <c r="BR19" s="447"/>
      <c r="BS19" s="447"/>
      <c r="BT19" s="447"/>
      <c r="BU19" s="448"/>
      <c r="BV19" s="446">
        <v>14240476</v>
      </c>
      <c r="BW19" s="447"/>
      <c r="BX19" s="447"/>
      <c r="BY19" s="447"/>
      <c r="BZ19" s="447"/>
      <c r="CA19" s="447"/>
      <c r="CB19" s="447"/>
      <c r="CC19" s="448"/>
      <c r="CD19" s="178"/>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3"/>
      <c r="DK19" s="163"/>
      <c r="DL19" s="163"/>
      <c r="DM19" s="163"/>
      <c r="DN19" s="163"/>
      <c r="DO19" s="163"/>
    </row>
    <row r="20" spans="1:119" ht="18.75" customHeight="1" thickBot="1" x14ac:dyDescent="0.2">
      <c r="A20" s="164"/>
      <c r="B20" s="557" t="s">
        <v>153</v>
      </c>
      <c r="C20" s="489"/>
      <c r="D20" s="489"/>
      <c r="E20" s="558"/>
      <c r="F20" s="558"/>
      <c r="G20" s="558"/>
      <c r="H20" s="558"/>
      <c r="I20" s="558"/>
      <c r="J20" s="558"/>
      <c r="K20" s="558"/>
      <c r="L20" s="566">
        <v>13878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78"/>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3"/>
      <c r="DK20" s="163"/>
      <c r="DL20" s="163"/>
      <c r="DM20" s="163"/>
      <c r="DN20" s="163"/>
      <c r="DO20" s="163"/>
    </row>
    <row r="21" spans="1:119" ht="18.75" customHeight="1" x14ac:dyDescent="0.15">
      <c r="A21" s="164"/>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78"/>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3"/>
      <c r="DK21" s="163"/>
      <c r="DL21" s="163"/>
      <c r="DM21" s="163"/>
      <c r="DN21" s="163"/>
      <c r="DO21" s="163"/>
    </row>
    <row r="22" spans="1:119" ht="18.75" customHeight="1" thickBot="1" x14ac:dyDescent="0.2">
      <c r="A22" s="164"/>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78"/>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3"/>
      <c r="DK22" s="163"/>
      <c r="DL22" s="163"/>
      <c r="DM22" s="163"/>
      <c r="DN22" s="163"/>
      <c r="DO22" s="163"/>
    </row>
    <row r="23" spans="1:119" ht="18.75" customHeight="1" x14ac:dyDescent="0.15">
      <c r="A23" s="164"/>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18547064</v>
      </c>
      <c r="BO23" s="447"/>
      <c r="BP23" s="447"/>
      <c r="BQ23" s="447"/>
      <c r="BR23" s="447"/>
      <c r="BS23" s="447"/>
      <c r="BT23" s="447"/>
      <c r="BU23" s="448"/>
      <c r="BV23" s="446">
        <v>18611549</v>
      </c>
      <c r="BW23" s="447"/>
      <c r="BX23" s="447"/>
      <c r="BY23" s="447"/>
      <c r="BZ23" s="447"/>
      <c r="CA23" s="447"/>
      <c r="CB23" s="447"/>
      <c r="CC23" s="448"/>
      <c r="CD23" s="178"/>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3"/>
      <c r="DK23" s="163"/>
      <c r="DL23" s="163"/>
      <c r="DM23" s="163"/>
      <c r="DN23" s="163"/>
      <c r="DO23" s="163"/>
    </row>
    <row r="24" spans="1:119" ht="18.75" customHeight="1" thickBot="1" x14ac:dyDescent="0.2">
      <c r="A24" s="164"/>
      <c r="B24" s="583"/>
      <c r="C24" s="584"/>
      <c r="D24" s="585"/>
      <c r="E24" s="496" t="s">
        <v>162</v>
      </c>
      <c r="F24" s="476"/>
      <c r="G24" s="476"/>
      <c r="H24" s="476"/>
      <c r="I24" s="476"/>
      <c r="J24" s="476"/>
      <c r="K24" s="477"/>
      <c r="L24" s="497">
        <v>1</v>
      </c>
      <c r="M24" s="498"/>
      <c r="N24" s="498"/>
      <c r="O24" s="498"/>
      <c r="P24" s="537"/>
      <c r="Q24" s="497">
        <v>4375</v>
      </c>
      <c r="R24" s="498"/>
      <c r="S24" s="498"/>
      <c r="T24" s="498"/>
      <c r="U24" s="498"/>
      <c r="V24" s="537"/>
      <c r="W24" s="596"/>
      <c r="X24" s="584"/>
      <c r="Y24" s="585"/>
      <c r="Z24" s="496" t="s">
        <v>163</v>
      </c>
      <c r="AA24" s="476"/>
      <c r="AB24" s="476"/>
      <c r="AC24" s="476"/>
      <c r="AD24" s="476"/>
      <c r="AE24" s="476"/>
      <c r="AF24" s="476"/>
      <c r="AG24" s="477"/>
      <c r="AH24" s="497">
        <v>352</v>
      </c>
      <c r="AI24" s="498"/>
      <c r="AJ24" s="498"/>
      <c r="AK24" s="498"/>
      <c r="AL24" s="537"/>
      <c r="AM24" s="497">
        <v>1066560</v>
      </c>
      <c r="AN24" s="498"/>
      <c r="AO24" s="498"/>
      <c r="AP24" s="498"/>
      <c r="AQ24" s="498"/>
      <c r="AR24" s="537"/>
      <c r="AS24" s="497">
        <v>3030</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15904918</v>
      </c>
      <c r="BO24" s="447"/>
      <c r="BP24" s="447"/>
      <c r="BQ24" s="447"/>
      <c r="BR24" s="447"/>
      <c r="BS24" s="447"/>
      <c r="BT24" s="447"/>
      <c r="BU24" s="448"/>
      <c r="BV24" s="446">
        <v>15883136</v>
      </c>
      <c r="BW24" s="447"/>
      <c r="BX24" s="447"/>
      <c r="BY24" s="447"/>
      <c r="BZ24" s="447"/>
      <c r="CA24" s="447"/>
      <c r="CB24" s="447"/>
      <c r="CC24" s="448"/>
      <c r="CD24" s="178"/>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3"/>
      <c r="DK24" s="163"/>
      <c r="DL24" s="163"/>
      <c r="DM24" s="163"/>
      <c r="DN24" s="163"/>
      <c r="DO24" s="163"/>
    </row>
    <row r="25" spans="1:119" s="163" customFormat="1" ht="18.75" customHeight="1" x14ac:dyDescent="0.15">
      <c r="A25" s="164"/>
      <c r="B25" s="583"/>
      <c r="C25" s="584"/>
      <c r="D25" s="585"/>
      <c r="E25" s="496" t="s">
        <v>165</v>
      </c>
      <c r="F25" s="476"/>
      <c r="G25" s="476"/>
      <c r="H25" s="476"/>
      <c r="I25" s="476"/>
      <c r="J25" s="476"/>
      <c r="K25" s="477"/>
      <c r="L25" s="497">
        <v>1</v>
      </c>
      <c r="M25" s="498"/>
      <c r="N25" s="498"/>
      <c r="O25" s="498"/>
      <c r="P25" s="537"/>
      <c r="Q25" s="497">
        <v>7200</v>
      </c>
      <c r="R25" s="498"/>
      <c r="S25" s="498"/>
      <c r="T25" s="498"/>
      <c r="U25" s="498"/>
      <c r="V25" s="537"/>
      <c r="W25" s="596"/>
      <c r="X25" s="584"/>
      <c r="Y25" s="585"/>
      <c r="Z25" s="496" t="s">
        <v>166</v>
      </c>
      <c r="AA25" s="476"/>
      <c r="AB25" s="476"/>
      <c r="AC25" s="476"/>
      <c r="AD25" s="476"/>
      <c r="AE25" s="476"/>
      <c r="AF25" s="476"/>
      <c r="AG25" s="477"/>
      <c r="AH25" s="497" t="s">
        <v>124</v>
      </c>
      <c r="AI25" s="498"/>
      <c r="AJ25" s="498"/>
      <c r="AK25" s="498"/>
      <c r="AL25" s="537"/>
      <c r="AM25" s="497" t="s">
        <v>124</v>
      </c>
      <c r="AN25" s="498"/>
      <c r="AO25" s="498"/>
      <c r="AP25" s="498"/>
      <c r="AQ25" s="498"/>
      <c r="AR25" s="537"/>
      <c r="AS25" s="497" t="s">
        <v>124</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869387</v>
      </c>
      <c r="BO25" s="410"/>
      <c r="BP25" s="410"/>
      <c r="BQ25" s="410"/>
      <c r="BR25" s="410"/>
      <c r="BS25" s="410"/>
      <c r="BT25" s="410"/>
      <c r="BU25" s="411"/>
      <c r="BV25" s="409">
        <v>1061763</v>
      </c>
      <c r="BW25" s="410"/>
      <c r="BX25" s="410"/>
      <c r="BY25" s="410"/>
      <c r="BZ25" s="410"/>
      <c r="CA25" s="410"/>
      <c r="CB25" s="410"/>
      <c r="CC25" s="411"/>
      <c r="CD25" s="178"/>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3" customFormat="1" ht="18.75" customHeight="1" x14ac:dyDescent="0.15">
      <c r="A26" s="164"/>
      <c r="B26" s="583"/>
      <c r="C26" s="584"/>
      <c r="D26" s="585"/>
      <c r="E26" s="496" t="s">
        <v>168</v>
      </c>
      <c r="F26" s="476"/>
      <c r="G26" s="476"/>
      <c r="H26" s="476"/>
      <c r="I26" s="476"/>
      <c r="J26" s="476"/>
      <c r="K26" s="477"/>
      <c r="L26" s="497">
        <v>1</v>
      </c>
      <c r="M26" s="498"/>
      <c r="N26" s="498"/>
      <c r="O26" s="498"/>
      <c r="P26" s="537"/>
      <c r="Q26" s="497">
        <v>6400</v>
      </c>
      <c r="R26" s="498"/>
      <c r="S26" s="498"/>
      <c r="T26" s="498"/>
      <c r="U26" s="498"/>
      <c r="V26" s="537"/>
      <c r="W26" s="596"/>
      <c r="X26" s="584"/>
      <c r="Y26" s="585"/>
      <c r="Z26" s="496" t="s">
        <v>169</v>
      </c>
      <c r="AA26" s="606"/>
      <c r="AB26" s="606"/>
      <c r="AC26" s="606"/>
      <c r="AD26" s="606"/>
      <c r="AE26" s="606"/>
      <c r="AF26" s="606"/>
      <c r="AG26" s="607"/>
      <c r="AH26" s="497">
        <v>49</v>
      </c>
      <c r="AI26" s="498"/>
      <c r="AJ26" s="498"/>
      <c r="AK26" s="498"/>
      <c r="AL26" s="537"/>
      <c r="AM26" s="497">
        <v>129360</v>
      </c>
      <c r="AN26" s="498"/>
      <c r="AO26" s="498"/>
      <c r="AP26" s="498"/>
      <c r="AQ26" s="498"/>
      <c r="AR26" s="537"/>
      <c r="AS26" s="497">
        <v>2640</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124</v>
      </c>
      <c r="BO26" s="447"/>
      <c r="BP26" s="447"/>
      <c r="BQ26" s="447"/>
      <c r="BR26" s="447"/>
      <c r="BS26" s="447"/>
      <c r="BT26" s="447"/>
      <c r="BU26" s="448"/>
      <c r="BV26" s="446" t="s">
        <v>124</v>
      </c>
      <c r="BW26" s="447"/>
      <c r="BX26" s="447"/>
      <c r="BY26" s="447"/>
      <c r="BZ26" s="447"/>
      <c r="CA26" s="447"/>
      <c r="CB26" s="447"/>
      <c r="CC26" s="448"/>
      <c r="CD26" s="178"/>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4"/>
      <c r="B27" s="583"/>
      <c r="C27" s="584"/>
      <c r="D27" s="585"/>
      <c r="E27" s="496" t="s">
        <v>171</v>
      </c>
      <c r="F27" s="476"/>
      <c r="G27" s="476"/>
      <c r="H27" s="476"/>
      <c r="I27" s="476"/>
      <c r="J27" s="476"/>
      <c r="K27" s="477"/>
      <c r="L27" s="497">
        <v>1</v>
      </c>
      <c r="M27" s="498"/>
      <c r="N27" s="498"/>
      <c r="O27" s="498"/>
      <c r="P27" s="537"/>
      <c r="Q27" s="497">
        <v>4550</v>
      </c>
      <c r="R27" s="498"/>
      <c r="S27" s="498"/>
      <c r="T27" s="498"/>
      <c r="U27" s="498"/>
      <c r="V27" s="537"/>
      <c r="W27" s="596"/>
      <c r="X27" s="584"/>
      <c r="Y27" s="585"/>
      <c r="Z27" s="496" t="s">
        <v>172</v>
      </c>
      <c r="AA27" s="476"/>
      <c r="AB27" s="476"/>
      <c r="AC27" s="476"/>
      <c r="AD27" s="476"/>
      <c r="AE27" s="476"/>
      <c r="AF27" s="476"/>
      <c r="AG27" s="477"/>
      <c r="AH27" s="497">
        <v>38</v>
      </c>
      <c r="AI27" s="498"/>
      <c r="AJ27" s="498"/>
      <c r="AK27" s="498"/>
      <c r="AL27" s="537"/>
      <c r="AM27" s="497">
        <v>98724</v>
      </c>
      <c r="AN27" s="498"/>
      <c r="AO27" s="498"/>
      <c r="AP27" s="498"/>
      <c r="AQ27" s="498"/>
      <c r="AR27" s="537"/>
      <c r="AS27" s="497">
        <v>2598</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508129</v>
      </c>
      <c r="BO27" s="620"/>
      <c r="BP27" s="620"/>
      <c r="BQ27" s="620"/>
      <c r="BR27" s="620"/>
      <c r="BS27" s="620"/>
      <c r="BT27" s="620"/>
      <c r="BU27" s="621"/>
      <c r="BV27" s="619">
        <v>507362</v>
      </c>
      <c r="BW27" s="620"/>
      <c r="BX27" s="620"/>
      <c r="BY27" s="620"/>
      <c r="BZ27" s="620"/>
      <c r="CA27" s="620"/>
      <c r="CB27" s="620"/>
      <c r="CC27" s="621"/>
      <c r="CD27" s="180"/>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3"/>
      <c r="DK27" s="163"/>
      <c r="DL27" s="163"/>
      <c r="DM27" s="163"/>
      <c r="DN27" s="163"/>
      <c r="DO27" s="163"/>
    </row>
    <row r="28" spans="1:119" ht="18.75" customHeight="1" x14ac:dyDescent="0.15">
      <c r="A28" s="164"/>
      <c r="B28" s="583"/>
      <c r="C28" s="584"/>
      <c r="D28" s="585"/>
      <c r="E28" s="496" t="s">
        <v>174</v>
      </c>
      <c r="F28" s="476"/>
      <c r="G28" s="476"/>
      <c r="H28" s="476"/>
      <c r="I28" s="476"/>
      <c r="J28" s="476"/>
      <c r="K28" s="477"/>
      <c r="L28" s="497">
        <v>1</v>
      </c>
      <c r="M28" s="498"/>
      <c r="N28" s="498"/>
      <c r="O28" s="498"/>
      <c r="P28" s="537"/>
      <c r="Q28" s="497">
        <v>3850</v>
      </c>
      <c r="R28" s="498"/>
      <c r="S28" s="498"/>
      <c r="T28" s="498"/>
      <c r="U28" s="498"/>
      <c r="V28" s="537"/>
      <c r="W28" s="596"/>
      <c r="X28" s="584"/>
      <c r="Y28" s="585"/>
      <c r="Z28" s="496" t="s">
        <v>175</v>
      </c>
      <c r="AA28" s="476"/>
      <c r="AB28" s="476"/>
      <c r="AC28" s="476"/>
      <c r="AD28" s="476"/>
      <c r="AE28" s="476"/>
      <c r="AF28" s="476"/>
      <c r="AG28" s="477"/>
      <c r="AH28" s="497" t="s">
        <v>176</v>
      </c>
      <c r="AI28" s="498"/>
      <c r="AJ28" s="498"/>
      <c r="AK28" s="498"/>
      <c r="AL28" s="537"/>
      <c r="AM28" s="497" t="s">
        <v>124</v>
      </c>
      <c r="AN28" s="498"/>
      <c r="AO28" s="498"/>
      <c r="AP28" s="498"/>
      <c r="AQ28" s="498"/>
      <c r="AR28" s="537"/>
      <c r="AS28" s="497" t="s">
        <v>124</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4247883</v>
      </c>
      <c r="BO28" s="410"/>
      <c r="BP28" s="410"/>
      <c r="BQ28" s="410"/>
      <c r="BR28" s="410"/>
      <c r="BS28" s="410"/>
      <c r="BT28" s="410"/>
      <c r="BU28" s="411"/>
      <c r="BV28" s="409">
        <v>3986008</v>
      </c>
      <c r="BW28" s="410"/>
      <c r="BX28" s="410"/>
      <c r="BY28" s="410"/>
      <c r="BZ28" s="410"/>
      <c r="CA28" s="410"/>
      <c r="CB28" s="410"/>
      <c r="CC28" s="411"/>
      <c r="CD28" s="178"/>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3"/>
      <c r="DK28" s="163"/>
      <c r="DL28" s="163"/>
      <c r="DM28" s="163"/>
      <c r="DN28" s="163"/>
      <c r="DO28" s="163"/>
    </row>
    <row r="29" spans="1:119" ht="18.75" customHeight="1" x14ac:dyDescent="0.15">
      <c r="A29" s="164"/>
      <c r="B29" s="583"/>
      <c r="C29" s="584"/>
      <c r="D29" s="585"/>
      <c r="E29" s="496" t="s">
        <v>178</v>
      </c>
      <c r="F29" s="476"/>
      <c r="G29" s="476"/>
      <c r="H29" s="476"/>
      <c r="I29" s="476"/>
      <c r="J29" s="476"/>
      <c r="K29" s="477"/>
      <c r="L29" s="497">
        <v>14</v>
      </c>
      <c r="M29" s="498"/>
      <c r="N29" s="498"/>
      <c r="O29" s="498"/>
      <c r="P29" s="537"/>
      <c r="Q29" s="497">
        <v>3550</v>
      </c>
      <c r="R29" s="498"/>
      <c r="S29" s="498"/>
      <c r="T29" s="498"/>
      <c r="U29" s="498"/>
      <c r="V29" s="537"/>
      <c r="W29" s="597"/>
      <c r="X29" s="598"/>
      <c r="Y29" s="599"/>
      <c r="Z29" s="496" t="s">
        <v>179</v>
      </c>
      <c r="AA29" s="476"/>
      <c r="AB29" s="476"/>
      <c r="AC29" s="476"/>
      <c r="AD29" s="476"/>
      <c r="AE29" s="476"/>
      <c r="AF29" s="476"/>
      <c r="AG29" s="477"/>
      <c r="AH29" s="497">
        <v>390</v>
      </c>
      <c r="AI29" s="498"/>
      <c r="AJ29" s="498"/>
      <c r="AK29" s="498"/>
      <c r="AL29" s="537"/>
      <c r="AM29" s="497">
        <v>1165284</v>
      </c>
      <c r="AN29" s="498"/>
      <c r="AO29" s="498"/>
      <c r="AP29" s="498"/>
      <c r="AQ29" s="498"/>
      <c r="AR29" s="537"/>
      <c r="AS29" s="497">
        <v>2988</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1602984</v>
      </c>
      <c r="BO29" s="447"/>
      <c r="BP29" s="447"/>
      <c r="BQ29" s="447"/>
      <c r="BR29" s="447"/>
      <c r="BS29" s="447"/>
      <c r="BT29" s="447"/>
      <c r="BU29" s="448"/>
      <c r="BV29" s="446">
        <v>1458846</v>
      </c>
      <c r="BW29" s="447"/>
      <c r="BX29" s="447"/>
      <c r="BY29" s="447"/>
      <c r="BZ29" s="447"/>
      <c r="CA29" s="447"/>
      <c r="CB29" s="447"/>
      <c r="CC29" s="448"/>
      <c r="CD29" s="180"/>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3"/>
      <c r="DK29" s="163"/>
      <c r="DL29" s="163"/>
      <c r="DM29" s="163"/>
      <c r="DN29" s="163"/>
      <c r="DO29" s="163"/>
    </row>
    <row r="30" spans="1:119" ht="18.75" customHeight="1" thickBot="1" x14ac:dyDescent="0.2">
      <c r="A30" s="164"/>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96.8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5839672</v>
      </c>
      <c r="BO30" s="620"/>
      <c r="BP30" s="620"/>
      <c r="BQ30" s="620"/>
      <c r="BR30" s="620"/>
      <c r="BS30" s="620"/>
      <c r="BT30" s="620"/>
      <c r="BU30" s="621"/>
      <c r="BV30" s="619">
        <v>5251629</v>
      </c>
      <c r="BW30" s="620"/>
      <c r="BX30" s="620"/>
      <c r="BY30" s="620"/>
      <c r="BZ30" s="620"/>
      <c r="CA30" s="620"/>
      <c r="CB30" s="620"/>
      <c r="CC30" s="621"/>
      <c r="CD30" s="181"/>
      <c r="CE30" s="182"/>
      <c r="CF30" s="182"/>
      <c r="CG30" s="182"/>
      <c r="CH30" s="182"/>
      <c r="CI30" s="182"/>
      <c r="CJ30" s="182"/>
      <c r="CK30" s="182"/>
      <c r="CL30" s="182"/>
      <c r="CM30" s="182"/>
      <c r="CN30" s="182"/>
      <c r="CO30" s="182"/>
      <c r="CP30" s="182"/>
      <c r="CQ30" s="182"/>
      <c r="CR30" s="182"/>
      <c r="CS30" s="183"/>
      <c r="CT30" s="184"/>
      <c r="CU30" s="185"/>
      <c r="CV30" s="185"/>
      <c r="CW30" s="185"/>
      <c r="CX30" s="185"/>
      <c r="CY30" s="185"/>
      <c r="CZ30" s="185"/>
      <c r="DA30" s="186"/>
      <c r="DB30" s="184"/>
      <c r="DC30" s="185"/>
      <c r="DD30" s="185"/>
      <c r="DE30" s="185"/>
      <c r="DF30" s="185"/>
      <c r="DG30" s="185"/>
      <c r="DH30" s="185"/>
      <c r="DI30" s="186"/>
      <c r="DJ30" s="163"/>
      <c r="DK30" s="163"/>
      <c r="DL30" s="163"/>
      <c r="DM30" s="163"/>
      <c r="DN30" s="163"/>
      <c r="DO30" s="163"/>
    </row>
    <row r="31" spans="1:119" ht="13.5" customHeight="1" x14ac:dyDescent="0.15">
      <c r="A31" s="164"/>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9"/>
      <c r="DJ31" s="163"/>
      <c r="DK31" s="163"/>
      <c r="DL31" s="163"/>
      <c r="DM31" s="163"/>
      <c r="DN31" s="163"/>
      <c r="DO31" s="163"/>
    </row>
    <row r="32" spans="1:119" ht="13.5" customHeight="1" x14ac:dyDescent="0.15">
      <c r="A32" s="164"/>
      <c r="B32" s="190"/>
      <c r="C32" s="191" t="s">
        <v>182</v>
      </c>
      <c r="D32" s="191"/>
      <c r="E32" s="191"/>
      <c r="F32" s="188"/>
      <c r="G32" s="188"/>
      <c r="H32" s="188"/>
      <c r="I32" s="188"/>
      <c r="J32" s="188"/>
      <c r="K32" s="188"/>
      <c r="L32" s="188"/>
      <c r="M32" s="188"/>
      <c r="N32" s="188"/>
      <c r="O32" s="188"/>
      <c r="P32" s="188"/>
      <c r="Q32" s="188"/>
      <c r="R32" s="188"/>
      <c r="S32" s="188"/>
      <c r="T32" s="188"/>
      <c r="U32" s="188" t="s">
        <v>183</v>
      </c>
      <c r="V32" s="188"/>
      <c r="W32" s="188"/>
      <c r="X32" s="188"/>
      <c r="Y32" s="188"/>
      <c r="Z32" s="188"/>
      <c r="AA32" s="188"/>
      <c r="AB32" s="188"/>
      <c r="AC32" s="188"/>
      <c r="AD32" s="188"/>
      <c r="AE32" s="188"/>
      <c r="AF32" s="188"/>
      <c r="AG32" s="188"/>
      <c r="AH32" s="188"/>
      <c r="AI32" s="188"/>
      <c r="AJ32" s="188"/>
      <c r="AK32" s="188"/>
      <c r="AL32" s="188"/>
      <c r="AM32" s="192" t="s">
        <v>184</v>
      </c>
      <c r="AN32" s="188"/>
      <c r="AO32" s="188"/>
      <c r="AP32" s="188"/>
      <c r="AQ32" s="188"/>
      <c r="AR32" s="188"/>
      <c r="AS32" s="192"/>
      <c r="AT32" s="192"/>
      <c r="AU32" s="192"/>
      <c r="AV32" s="192"/>
      <c r="AW32" s="192"/>
      <c r="AX32" s="192"/>
      <c r="AY32" s="192"/>
      <c r="AZ32" s="192"/>
      <c r="BA32" s="192"/>
      <c r="BB32" s="188"/>
      <c r="BC32" s="192"/>
      <c r="BD32" s="188"/>
      <c r="BE32" s="192" t="s">
        <v>185</v>
      </c>
      <c r="BF32" s="188"/>
      <c r="BG32" s="188"/>
      <c r="BH32" s="188"/>
      <c r="BI32" s="188"/>
      <c r="BJ32" s="192"/>
      <c r="BK32" s="192"/>
      <c r="BL32" s="192"/>
      <c r="BM32" s="192"/>
      <c r="BN32" s="192"/>
      <c r="BO32" s="192"/>
      <c r="BP32" s="192"/>
      <c r="BQ32" s="192"/>
      <c r="BR32" s="188"/>
      <c r="BS32" s="188"/>
      <c r="BT32" s="188"/>
      <c r="BU32" s="188"/>
      <c r="BV32" s="188"/>
      <c r="BW32" s="188" t="s">
        <v>186</v>
      </c>
      <c r="BX32" s="188"/>
      <c r="BY32" s="188"/>
      <c r="BZ32" s="188"/>
      <c r="CA32" s="188"/>
      <c r="CB32" s="192"/>
      <c r="CC32" s="192"/>
      <c r="CD32" s="192"/>
      <c r="CE32" s="192"/>
      <c r="CF32" s="192"/>
      <c r="CG32" s="192"/>
      <c r="CH32" s="192"/>
      <c r="CI32" s="192"/>
      <c r="CJ32" s="192"/>
      <c r="CK32" s="192"/>
      <c r="CL32" s="192"/>
      <c r="CM32" s="192"/>
      <c r="CN32" s="192"/>
      <c r="CO32" s="192" t="s">
        <v>187</v>
      </c>
      <c r="CP32" s="192"/>
      <c r="CQ32" s="192"/>
      <c r="CR32" s="192"/>
      <c r="CS32" s="192"/>
      <c r="CT32" s="192"/>
      <c r="CU32" s="192"/>
      <c r="CV32" s="192"/>
      <c r="CW32" s="192"/>
      <c r="CX32" s="192"/>
      <c r="CY32" s="192"/>
      <c r="CZ32" s="192"/>
      <c r="DA32" s="192"/>
      <c r="DB32" s="192"/>
      <c r="DC32" s="192"/>
      <c r="DD32" s="192"/>
      <c r="DE32" s="192"/>
      <c r="DF32" s="192"/>
      <c r="DG32" s="192"/>
      <c r="DH32" s="192"/>
      <c r="DI32" s="189"/>
      <c r="DJ32" s="163"/>
      <c r="DK32" s="163"/>
      <c r="DL32" s="163"/>
      <c r="DM32" s="163"/>
      <c r="DN32" s="163"/>
      <c r="DO32" s="163"/>
    </row>
    <row r="33" spans="1:119" ht="13.5" customHeight="1" x14ac:dyDescent="0.15">
      <c r="A33" s="164"/>
      <c r="B33" s="190"/>
      <c r="C33" s="470" t="s">
        <v>188</v>
      </c>
      <c r="D33" s="470"/>
      <c r="E33" s="435" t="s">
        <v>189</v>
      </c>
      <c r="F33" s="435"/>
      <c r="G33" s="435"/>
      <c r="H33" s="435"/>
      <c r="I33" s="435"/>
      <c r="J33" s="435"/>
      <c r="K33" s="435"/>
      <c r="L33" s="435"/>
      <c r="M33" s="435"/>
      <c r="N33" s="435"/>
      <c r="O33" s="435"/>
      <c r="P33" s="435"/>
      <c r="Q33" s="435"/>
      <c r="R33" s="435"/>
      <c r="S33" s="435"/>
      <c r="T33" s="193"/>
      <c r="U33" s="470" t="s">
        <v>188</v>
      </c>
      <c r="V33" s="470"/>
      <c r="W33" s="435" t="s">
        <v>190</v>
      </c>
      <c r="X33" s="435"/>
      <c r="Y33" s="435"/>
      <c r="Z33" s="435"/>
      <c r="AA33" s="435"/>
      <c r="AB33" s="435"/>
      <c r="AC33" s="435"/>
      <c r="AD33" s="435"/>
      <c r="AE33" s="435"/>
      <c r="AF33" s="435"/>
      <c r="AG33" s="435"/>
      <c r="AH33" s="435"/>
      <c r="AI33" s="435"/>
      <c r="AJ33" s="435"/>
      <c r="AK33" s="435"/>
      <c r="AL33" s="193"/>
      <c r="AM33" s="470" t="s">
        <v>188</v>
      </c>
      <c r="AN33" s="470"/>
      <c r="AO33" s="435" t="s">
        <v>190</v>
      </c>
      <c r="AP33" s="435"/>
      <c r="AQ33" s="435"/>
      <c r="AR33" s="435"/>
      <c r="AS33" s="435"/>
      <c r="AT33" s="435"/>
      <c r="AU33" s="435"/>
      <c r="AV33" s="435"/>
      <c r="AW33" s="435"/>
      <c r="AX33" s="435"/>
      <c r="AY33" s="435"/>
      <c r="AZ33" s="435"/>
      <c r="BA33" s="435"/>
      <c r="BB33" s="435"/>
      <c r="BC33" s="435"/>
      <c r="BD33" s="194"/>
      <c r="BE33" s="435" t="s">
        <v>191</v>
      </c>
      <c r="BF33" s="435"/>
      <c r="BG33" s="435" t="s">
        <v>192</v>
      </c>
      <c r="BH33" s="435"/>
      <c r="BI33" s="435"/>
      <c r="BJ33" s="435"/>
      <c r="BK33" s="435"/>
      <c r="BL33" s="435"/>
      <c r="BM33" s="435"/>
      <c r="BN33" s="435"/>
      <c r="BO33" s="435"/>
      <c r="BP33" s="435"/>
      <c r="BQ33" s="435"/>
      <c r="BR33" s="435"/>
      <c r="BS33" s="435"/>
      <c r="BT33" s="435"/>
      <c r="BU33" s="435"/>
      <c r="BV33" s="194"/>
      <c r="BW33" s="470" t="s">
        <v>191</v>
      </c>
      <c r="BX33" s="470"/>
      <c r="BY33" s="435" t="s">
        <v>193</v>
      </c>
      <c r="BZ33" s="435"/>
      <c r="CA33" s="435"/>
      <c r="CB33" s="435"/>
      <c r="CC33" s="435"/>
      <c r="CD33" s="435"/>
      <c r="CE33" s="435"/>
      <c r="CF33" s="435"/>
      <c r="CG33" s="435"/>
      <c r="CH33" s="435"/>
      <c r="CI33" s="435"/>
      <c r="CJ33" s="435"/>
      <c r="CK33" s="435"/>
      <c r="CL33" s="435"/>
      <c r="CM33" s="435"/>
      <c r="CN33" s="193"/>
      <c r="CO33" s="470" t="s">
        <v>188</v>
      </c>
      <c r="CP33" s="470"/>
      <c r="CQ33" s="435" t="s">
        <v>194</v>
      </c>
      <c r="CR33" s="435"/>
      <c r="CS33" s="435"/>
      <c r="CT33" s="435"/>
      <c r="CU33" s="435"/>
      <c r="CV33" s="435"/>
      <c r="CW33" s="435"/>
      <c r="CX33" s="435"/>
      <c r="CY33" s="435"/>
      <c r="CZ33" s="435"/>
      <c r="DA33" s="435"/>
      <c r="DB33" s="435"/>
      <c r="DC33" s="435"/>
      <c r="DD33" s="435"/>
      <c r="DE33" s="435"/>
      <c r="DF33" s="193"/>
      <c r="DG33" s="631" t="s">
        <v>195</v>
      </c>
      <c r="DH33" s="631"/>
      <c r="DI33" s="195"/>
      <c r="DJ33" s="163"/>
      <c r="DK33" s="163"/>
      <c r="DL33" s="163"/>
      <c r="DM33" s="163"/>
      <c r="DN33" s="163"/>
      <c r="DO33" s="163"/>
    </row>
    <row r="34" spans="1:119" ht="32.25" customHeight="1" x14ac:dyDescent="0.15">
      <c r="A34" s="164"/>
      <c r="B34" s="190"/>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1"/>
      <c r="U34" s="632">
        <f>IF(W34="","",MAX(C34:D43)+1)</f>
        <v>5</v>
      </c>
      <c r="V34" s="632"/>
      <c r="W34" s="633" t="str">
        <f>IF('各会計、関係団体の財政状況及び健全化判断比率'!B28="","",'各会計、関係団体の財政状況及び健全化判断比率'!B28)</f>
        <v>備前市国民健康保険事業特別会計</v>
      </c>
      <c r="X34" s="633"/>
      <c r="Y34" s="633"/>
      <c r="Z34" s="633"/>
      <c r="AA34" s="633"/>
      <c r="AB34" s="633"/>
      <c r="AC34" s="633"/>
      <c r="AD34" s="633"/>
      <c r="AE34" s="633"/>
      <c r="AF34" s="633"/>
      <c r="AG34" s="633"/>
      <c r="AH34" s="633"/>
      <c r="AI34" s="633"/>
      <c r="AJ34" s="633"/>
      <c r="AK34" s="633"/>
      <c r="AL34" s="191"/>
      <c r="AM34" s="632">
        <f>IF(AO34="","",MAX(C34:D43,U34:V43)+1)</f>
        <v>9</v>
      </c>
      <c r="AN34" s="632"/>
      <c r="AO34" s="633" t="str">
        <f>IF('各会計、関係団体の財政状況及び健全化判断比率'!B32="","",'各会計、関係団体の財政状況及び健全化判断比率'!B32)</f>
        <v>備前市水道事業会計</v>
      </c>
      <c r="AP34" s="633"/>
      <c r="AQ34" s="633"/>
      <c r="AR34" s="633"/>
      <c r="AS34" s="633"/>
      <c r="AT34" s="633"/>
      <c r="AU34" s="633"/>
      <c r="AV34" s="633"/>
      <c r="AW34" s="633"/>
      <c r="AX34" s="633"/>
      <c r="AY34" s="633"/>
      <c r="AZ34" s="633"/>
      <c r="BA34" s="633"/>
      <c r="BB34" s="633"/>
      <c r="BC34" s="633"/>
      <c r="BD34" s="191"/>
      <c r="BE34" s="632">
        <f>IF(BG34="","",MAX(C34:D43,U34:V43,AM34:AN43)+1)</f>
        <v>12</v>
      </c>
      <c r="BF34" s="632"/>
      <c r="BG34" s="633" t="str">
        <f>IF('各会計、関係団体の財政状況及び健全化判断比率'!B35="","",'各会計、関係団体の財政状況及び健全化判断比率'!B35)</f>
        <v>備前市浄化槽整備事業特別会計</v>
      </c>
      <c r="BH34" s="633"/>
      <c r="BI34" s="633"/>
      <c r="BJ34" s="633"/>
      <c r="BK34" s="633"/>
      <c r="BL34" s="633"/>
      <c r="BM34" s="633"/>
      <c r="BN34" s="633"/>
      <c r="BO34" s="633"/>
      <c r="BP34" s="633"/>
      <c r="BQ34" s="633"/>
      <c r="BR34" s="633"/>
      <c r="BS34" s="633"/>
      <c r="BT34" s="633"/>
      <c r="BU34" s="633"/>
      <c r="BV34" s="191"/>
      <c r="BW34" s="632">
        <f>IF(BY34="","",MAX(C34:D43,U34:V43,AM34:AN43,BE34:BF43)+1)</f>
        <v>15</v>
      </c>
      <c r="BX34" s="632"/>
      <c r="BY34" s="633" t="str">
        <f>IF('各会計、関係団体の財政状況及び健全化判断比率'!B68="","",'各会計、関係団体の財政状況及び健全化判断比率'!B68)</f>
        <v>岡山県広域水道企業団</v>
      </c>
      <c r="BZ34" s="633"/>
      <c r="CA34" s="633"/>
      <c r="CB34" s="633"/>
      <c r="CC34" s="633"/>
      <c r="CD34" s="633"/>
      <c r="CE34" s="633"/>
      <c r="CF34" s="633"/>
      <c r="CG34" s="633"/>
      <c r="CH34" s="633"/>
      <c r="CI34" s="633"/>
      <c r="CJ34" s="633"/>
      <c r="CK34" s="633"/>
      <c r="CL34" s="633"/>
      <c r="CM34" s="633"/>
      <c r="CN34" s="191"/>
      <c r="CO34" s="632">
        <f>IF(CQ34="","",MAX(C34:D43,U34:V43,AM34:AN43,BE34:BF43,BW34:BX43)+1)</f>
        <v>25</v>
      </c>
      <c r="CP34" s="632"/>
      <c r="CQ34" s="633" t="str">
        <f>IF('各会計、関係団体の財政状況及び健全化判断比率'!BS7="","",'各会計、関係団体の財政状況及び健全化判断比率'!BS7)</f>
        <v>（一財）備前市施設管理公社</v>
      </c>
      <c r="CR34" s="633"/>
      <c r="CS34" s="633"/>
      <c r="CT34" s="633"/>
      <c r="CU34" s="633"/>
      <c r="CV34" s="633"/>
      <c r="CW34" s="633"/>
      <c r="CX34" s="633"/>
      <c r="CY34" s="633"/>
      <c r="CZ34" s="633"/>
      <c r="DA34" s="633"/>
      <c r="DB34" s="633"/>
      <c r="DC34" s="633"/>
      <c r="DD34" s="633"/>
      <c r="DE34" s="633"/>
      <c r="DF34" s="188"/>
      <c r="DG34" s="634" t="str">
        <f>IF('各会計、関係団体の財政状況及び健全化判断比率'!BR7="","",'各会計、関係団体の財政状況及び健全化判断比率'!BR7)</f>
        <v/>
      </c>
      <c r="DH34" s="634"/>
      <c r="DI34" s="195"/>
      <c r="DJ34" s="163"/>
      <c r="DK34" s="163"/>
      <c r="DL34" s="163"/>
      <c r="DM34" s="163"/>
      <c r="DN34" s="163"/>
      <c r="DO34" s="163"/>
    </row>
    <row r="35" spans="1:119" ht="32.25" customHeight="1" x14ac:dyDescent="0.15">
      <c r="A35" s="164"/>
      <c r="B35" s="190"/>
      <c r="C35" s="632">
        <f>IF(E35="","",C34+1)</f>
        <v>2</v>
      </c>
      <c r="D35" s="632"/>
      <c r="E35" s="633" t="str">
        <f>IF('各会計、関係団体の財政状況及び健全化判断比率'!B8="","",'各会計、関係団体の財政状況及び健全化判断比率'!B8)</f>
        <v>備前市土地取得事業特別会計</v>
      </c>
      <c r="F35" s="633"/>
      <c r="G35" s="633"/>
      <c r="H35" s="633"/>
      <c r="I35" s="633"/>
      <c r="J35" s="633"/>
      <c r="K35" s="633"/>
      <c r="L35" s="633"/>
      <c r="M35" s="633"/>
      <c r="N35" s="633"/>
      <c r="O35" s="633"/>
      <c r="P35" s="633"/>
      <c r="Q35" s="633"/>
      <c r="R35" s="633"/>
      <c r="S35" s="633"/>
      <c r="T35" s="191"/>
      <c r="U35" s="632">
        <f>IF(W35="","",U34+1)</f>
        <v>6</v>
      </c>
      <c r="V35" s="632"/>
      <c r="W35" s="633" t="str">
        <f>IF('各会計、関係団体の財政状況及び健全化判断比率'!B29="","",'各会計、関係団体の財政状況及び健全化判断比率'!B29)</f>
        <v>備前市介護保険事業特別会計（介護保険事業勘定）</v>
      </c>
      <c r="X35" s="633"/>
      <c r="Y35" s="633"/>
      <c r="Z35" s="633"/>
      <c r="AA35" s="633"/>
      <c r="AB35" s="633"/>
      <c r="AC35" s="633"/>
      <c r="AD35" s="633"/>
      <c r="AE35" s="633"/>
      <c r="AF35" s="633"/>
      <c r="AG35" s="633"/>
      <c r="AH35" s="633"/>
      <c r="AI35" s="633"/>
      <c r="AJ35" s="633"/>
      <c r="AK35" s="633"/>
      <c r="AL35" s="191"/>
      <c r="AM35" s="632">
        <f t="shared" ref="AM35:AM43" si="0">IF(AO35="","",AM34+1)</f>
        <v>10</v>
      </c>
      <c r="AN35" s="632"/>
      <c r="AO35" s="633" t="str">
        <f>IF('各会計、関係団体の財政状況及び健全化判断比率'!B33="","",'各会計、関係団体の財政状況及び健全化判断比率'!B33)</f>
        <v>備前市下水道事業会計</v>
      </c>
      <c r="AP35" s="633"/>
      <c r="AQ35" s="633"/>
      <c r="AR35" s="633"/>
      <c r="AS35" s="633"/>
      <c r="AT35" s="633"/>
      <c r="AU35" s="633"/>
      <c r="AV35" s="633"/>
      <c r="AW35" s="633"/>
      <c r="AX35" s="633"/>
      <c r="AY35" s="633"/>
      <c r="AZ35" s="633"/>
      <c r="BA35" s="633"/>
      <c r="BB35" s="633"/>
      <c r="BC35" s="633"/>
      <c r="BD35" s="191"/>
      <c r="BE35" s="632">
        <f t="shared" ref="BE35:BE43" si="1">IF(BG35="","",BE34+1)</f>
        <v>13</v>
      </c>
      <c r="BF35" s="632"/>
      <c r="BG35" s="633" t="str">
        <f>IF('各会計、関係団体の財政状況及び健全化判断比率'!B36="","",'各会計、関係団体の財政状況及び健全化判断比率'!B36)</f>
        <v>備前市宅地造成分譲事業特別会計</v>
      </c>
      <c r="BH35" s="633"/>
      <c r="BI35" s="633"/>
      <c r="BJ35" s="633"/>
      <c r="BK35" s="633"/>
      <c r="BL35" s="633"/>
      <c r="BM35" s="633"/>
      <c r="BN35" s="633"/>
      <c r="BO35" s="633"/>
      <c r="BP35" s="633"/>
      <c r="BQ35" s="633"/>
      <c r="BR35" s="633"/>
      <c r="BS35" s="633"/>
      <c r="BT35" s="633"/>
      <c r="BU35" s="633"/>
      <c r="BV35" s="191"/>
      <c r="BW35" s="632">
        <f t="shared" ref="BW35:BW43" si="2">IF(BY35="","",BW34+1)</f>
        <v>16</v>
      </c>
      <c r="BX35" s="632"/>
      <c r="BY35" s="633" t="str">
        <f>IF('各会計、関係団体の財政状況及び健全化判断比率'!B69="","",'各会計、関係団体の財政状況及び健全化判断比率'!B69)</f>
        <v>岡山県後期高齢者医療広域連合一般会計</v>
      </c>
      <c r="BZ35" s="633"/>
      <c r="CA35" s="633"/>
      <c r="CB35" s="633"/>
      <c r="CC35" s="633"/>
      <c r="CD35" s="633"/>
      <c r="CE35" s="633"/>
      <c r="CF35" s="633"/>
      <c r="CG35" s="633"/>
      <c r="CH35" s="633"/>
      <c r="CI35" s="633"/>
      <c r="CJ35" s="633"/>
      <c r="CK35" s="633"/>
      <c r="CL35" s="633"/>
      <c r="CM35" s="633"/>
      <c r="CN35" s="191"/>
      <c r="CO35" s="632">
        <f t="shared" ref="CO35:CO43" si="3">IF(CQ35="","",CO34+1)</f>
        <v>26</v>
      </c>
      <c r="CP35" s="632"/>
      <c r="CQ35" s="633" t="str">
        <f>IF('各会計、関係団体の財政状況及び健全化判断比率'!BS8="","",'各会計、関係団体の財政状況及び健全化判断比率'!BS8)</f>
        <v>片上埠頭開発（株）</v>
      </c>
      <c r="CR35" s="633"/>
      <c r="CS35" s="633"/>
      <c r="CT35" s="633"/>
      <c r="CU35" s="633"/>
      <c r="CV35" s="633"/>
      <c r="CW35" s="633"/>
      <c r="CX35" s="633"/>
      <c r="CY35" s="633"/>
      <c r="CZ35" s="633"/>
      <c r="DA35" s="633"/>
      <c r="DB35" s="633"/>
      <c r="DC35" s="633"/>
      <c r="DD35" s="633"/>
      <c r="DE35" s="633"/>
      <c r="DF35" s="188"/>
      <c r="DG35" s="634" t="str">
        <f>IF('各会計、関係団体の財政状況及び健全化判断比率'!BR8="","",'各会計、関係団体の財政状況及び健全化判断比率'!BR8)</f>
        <v/>
      </c>
      <c r="DH35" s="634"/>
      <c r="DI35" s="195"/>
      <c r="DJ35" s="163"/>
      <c r="DK35" s="163"/>
      <c r="DL35" s="163"/>
      <c r="DM35" s="163"/>
      <c r="DN35" s="163"/>
      <c r="DO35" s="163"/>
    </row>
    <row r="36" spans="1:119" ht="32.25" customHeight="1" x14ac:dyDescent="0.15">
      <c r="A36" s="164"/>
      <c r="B36" s="190"/>
      <c r="C36" s="632">
        <f>IF(E36="","",C35+1)</f>
        <v>3</v>
      </c>
      <c r="D36" s="632"/>
      <c r="E36" s="633" t="str">
        <f>IF('各会計、関係団体の財政状況及び健全化判断比率'!B9="","",'各会計、関係団体の財政状況及び健全化判断比率'!B9)</f>
        <v>備前市飲料水供給事業特別会計</v>
      </c>
      <c r="F36" s="633"/>
      <c r="G36" s="633"/>
      <c r="H36" s="633"/>
      <c r="I36" s="633"/>
      <c r="J36" s="633"/>
      <c r="K36" s="633"/>
      <c r="L36" s="633"/>
      <c r="M36" s="633"/>
      <c r="N36" s="633"/>
      <c r="O36" s="633"/>
      <c r="P36" s="633"/>
      <c r="Q36" s="633"/>
      <c r="R36" s="633"/>
      <c r="S36" s="633"/>
      <c r="T36" s="191"/>
      <c r="U36" s="632">
        <f t="shared" ref="U36:U43" si="4">IF(W36="","",U35+1)</f>
        <v>7</v>
      </c>
      <c r="V36" s="632"/>
      <c r="W36" s="633" t="str">
        <f>IF('各会計、関係団体の財政状況及び健全化判断比率'!B30="","",'各会計、関係団体の財政状況及び健全化判断比率'!B30)</f>
        <v>備前市後期高齢者医療事業特別会計</v>
      </c>
      <c r="X36" s="633"/>
      <c r="Y36" s="633"/>
      <c r="Z36" s="633"/>
      <c r="AA36" s="633"/>
      <c r="AB36" s="633"/>
      <c r="AC36" s="633"/>
      <c r="AD36" s="633"/>
      <c r="AE36" s="633"/>
      <c r="AF36" s="633"/>
      <c r="AG36" s="633"/>
      <c r="AH36" s="633"/>
      <c r="AI36" s="633"/>
      <c r="AJ36" s="633"/>
      <c r="AK36" s="633"/>
      <c r="AL36" s="191"/>
      <c r="AM36" s="632">
        <f t="shared" si="0"/>
        <v>11</v>
      </c>
      <c r="AN36" s="632"/>
      <c r="AO36" s="633" t="str">
        <f>IF('各会計、関係団体の財政状況及び健全化判断比率'!B34="","",'各会計、関係団体の財政状況及び健全化判断比率'!B34)</f>
        <v>備前市病院事業会計</v>
      </c>
      <c r="AP36" s="633"/>
      <c r="AQ36" s="633"/>
      <c r="AR36" s="633"/>
      <c r="AS36" s="633"/>
      <c r="AT36" s="633"/>
      <c r="AU36" s="633"/>
      <c r="AV36" s="633"/>
      <c r="AW36" s="633"/>
      <c r="AX36" s="633"/>
      <c r="AY36" s="633"/>
      <c r="AZ36" s="633"/>
      <c r="BA36" s="633"/>
      <c r="BB36" s="633"/>
      <c r="BC36" s="633"/>
      <c r="BD36" s="191"/>
      <c r="BE36" s="632">
        <f t="shared" si="1"/>
        <v>14</v>
      </c>
      <c r="BF36" s="632"/>
      <c r="BG36" s="633" t="str">
        <f>IF('各会計、関係団体の財政状況及び健全化判断比率'!B37="","",'各会計、関係団体の財政状況及び健全化判断比率'!B37)</f>
        <v>備前市企業用地造成事業特別会計</v>
      </c>
      <c r="BH36" s="633"/>
      <c r="BI36" s="633"/>
      <c r="BJ36" s="633"/>
      <c r="BK36" s="633"/>
      <c r="BL36" s="633"/>
      <c r="BM36" s="633"/>
      <c r="BN36" s="633"/>
      <c r="BO36" s="633"/>
      <c r="BP36" s="633"/>
      <c r="BQ36" s="633"/>
      <c r="BR36" s="633"/>
      <c r="BS36" s="633"/>
      <c r="BT36" s="633"/>
      <c r="BU36" s="633"/>
      <c r="BV36" s="191"/>
      <c r="BW36" s="632">
        <f t="shared" si="2"/>
        <v>17</v>
      </c>
      <c r="BX36" s="632"/>
      <c r="BY36" s="633" t="str">
        <f>IF('各会計、関係団体の財政状況及び健全化判断比率'!B70="","",'各会計、関係団体の財政状況及び健全化判断比率'!B70)</f>
        <v>岡山県後期高齢者医療広域連合特別会計</v>
      </c>
      <c r="BZ36" s="633"/>
      <c r="CA36" s="633"/>
      <c r="CB36" s="633"/>
      <c r="CC36" s="633"/>
      <c r="CD36" s="633"/>
      <c r="CE36" s="633"/>
      <c r="CF36" s="633"/>
      <c r="CG36" s="633"/>
      <c r="CH36" s="633"/>
      <c r="CI36" s="633"/>
      <c r="CJ36" s="633"/>
      <c r="CK36" s="633"/>
      <c r="CL36" s="633"/>
      <c r="CM36" s="633"/>
      <c r="CN36" s="191"/>
      <c r="CO36" s="632">
        <f t="shared" si="3"/>
        <v>27</v>
      </c>
      <c r="CP36" s="632"/>
      <c r="CQ36" s="633" t="str">
        <f>IF('各会計、関係団体の財政状況及び健全化判断比率'!BS9="","",'各会計、関係団体の財政状況及び健全化判断比率'!BS9)</f>
        <v>（一財）岡山セラミックス技術振興財団</v>
      </c>
      <c r="CR36" s="633"/>
      <c r="CS36" s="633"/>
      <c r="CT36" s="633"/>
      <c r="CU36" s="633"/>
      <c r="CV36" s="633"/>
      <c r="CW36" s="633"/>
      <c r="CX36" s="633"/>
      <c r="CY36" s="633"/>
      <c r="CZ36" s="633"/>
      <c r="DA36" s="633"/>
      <c r="DB36" s="633"/>
      <c r="DC36" s="633"/>
      <c r="DD36" s="633"/>
      <c r="DE36" s="633"/>
      <c r="DF36" s="188"/>
      <c r="DG36" s="634" t="str">
        <f>IF('各会計、関係団体の財政状況及び健全化判断比率'!BR9="","",'各会計、関係団体の財政状況及び健全化判断比率'!BR9)</f>
        <v/>
      </c>
      <c r="DH36" s="634"/>
      <c r="DI36" s="195"/>
      <c r="DJ36" s="163"/>
      <c r="DK36" s="163"/>
      <c r="DL36" s="163"/>
      <c r="DM36" s="163"/>
      <c r="DN36" s="163"/>
      <c r="DO36" s="163"/>
    </row>
    <row r="37" spans="1:119" ht="32.25" customHeight="1" x14ac:dyDescent="0.15">
      <c r="A37" s="164"/>
      <c r="B37" s="190"/>
      <c r="C37" s="632">
        <f>IF(E37="","",C36+1)</f>
        <v>4</v>
      </c>
      <c r="D37" s="632"/>
      <c r="E37" s="633" t="str">
        <f>IF('各会計、関係団体の財政状況及び健全化判断比率'!B10="","",'各会計、関係団体の財政状況及び健全化判断比率'!B10)</f>
        <v>備前市駐車場事業特別会計</v>
      </c>
      <c r="F37" s="633"/>
      <c r="G37" s="633"/>
      <c r="H37" s="633"/>
      <c r="I37" s="633"/>
      <c r="J37" s="633"/>
      <c r="K37" s="633"/>
      <c r="L37" s="633"/>
      <c r="M37" s="633"/>
      <c r="N37" s="633"/>
      <c r="O37" s="633"/>
      <c r="P37" s="633"/>
      <c r="Q37" s="633"/>
      <c r="R37" s="633"/>
      <c r="S37" s="633"/>
      <c r="T37" s="191"/>
      <c r="U37" s="632">
        <f t="shared" si="4"/>
        <v>8</v>
      </c>
      <c r="V37" s="632"/>
      <c r="W37" s="633" t="str">
        <f>IF('各会計、関係団体の財政状況及び健全化判断比率'!B31="","",'各会計、関係団体の財政状況及び健全化判断比率'!B31)</f>
        <v>備前市介護保険事業特別会計（予防サービス事業勘定）</v>
      </c>
      <c r="X37" s="633"/>
      <c r="Y37" s="633"/>
      <c r="Z37" s="633"/>
      <c r="AA37" s="633"/>
      <c r="AB37" s="633"/>
      <c r="AC37" s="633"/>
      <c r="AD37" s="633"/>
      <c r="AE37" s="633"/>
      <c r="AF37" s="633"/>
      <c r="AG37" s="633"/>
      <c r="AH37" s="633"/>
      <c r="AI37" s="633"/>
      <c r="AJ37" s="633"/>
      <c r="AK37" s="633"/>
      <c r="AL37" s="191"/>
      <c r="AM37" s="632" t="str">
        <f t="shared" si="0"/>
        <v/>
      </c>
      <c r="AN37" s="632"/>
      <c r="AO37" s="633"/>
      <c r="AP37" s="633"/>
      <c r="AQ37" s="633"/>
      <c r="AR37" s="633"/>
      <c r="AS37" s="633"/>
      <c r="AT37" s="633"/>
      <c r="AU37" s="633"/>
      <c r="AV37" s="633"/>
      <c r="AW37" s="633"/>
      <c r="AX37" s="633"/>
      <c r="AY37" s="633"/>
      <c r="AZ37" s="633"/>
      <c r="BA37" s="633"/>
      <c r="BB37" s="633"/>
      <c r="BC37" s="633"/>
      <c r="BD37" s="191"/>
      <c r="BE37" s="632" t="str">
        <f t="shared" si="1"/>
        <v/>
      </c>
      <c r="BF37" s="632"/>
      <c r="BG37" s="633"/>
      <c r="BH37" s="633"/>
      <c r="BI37" s="633"/>
      <c r="BJ37" s="633"/>
      <c r="BK37" s="633"/>
      <c r="BL37" s="633"/>
      <c r="BM37" s="633"/>
      <c r="BN37" s="633"/>
      <c r="BO37" s="633"/>
      <c r="BP37" s="633"/>
      <c r="BQ37" s="633"/>
      <c r="BR37" s="633"/>
      <c r="BS37" s="633"/>
      <c r="BT37" s="633"/>
      <c r="BU37" s="633"/>
      <c r="BV37" s="191"/>
      <c r="BW37" s="632">
        <f t="shared" si="2"/>
        <v>18</v>
      </c>
      <c r="BX37" s="632"/>
      <c r="BY37" s="633" t="str">
        <f>IF('各会計、関係団体の財政状況及び健全化判断比率'!B71="","",'各会計、関係団体の財政状況及び健全化判断比率'!B71)</f>
        <v>岡山県市町村総合事務組合一般会計</v>
      </c>
      <c r="BZ37" s="633"/>
      <c r="CA37" s="633"/>
      <c r="CB37" s="633"/>
      <c r="CC37" s="633"/>
      <c r="CD37" s="633"/>
      <c r="CE37" s="633"/>
      <c r="CF37" s="633"/>
      <c r="CG37" s="633"/>
      <c r="CH37" s="633"/>
      <c r="CI37" s="633"/>
      <c r="CJ37" s="633"/>
      <c r="CK37" s="633"/>
      <c r="CL37" s="633"/>
      <c r="CM37" s="633"/>
      <c r="CN37" s="191"/>
      <c r="CO37" s="632">
        <f t="shared" si="3"/>
        <v>28</v>
      </c>
      <c r="CP37" s="632"/>
      <c r="CQ37" s="633" t="str">
        <f>IF('各会計、関係団体の財政状況及び健全化判断比率'!BS10="","",'各会計、関係団体の財政状況及び健全化判断比率'!BS10)</f>
        <v>日生有線テレビ（株）</v>
      </c>
      <c r="CR37" s="633"/>
      <c r="CS37" s="633"/>
      <c r="CT37" s="633"/>
      <c r="CU37" s="633"/>
      <c r="CV37" s="633"/>
      <c r="CW37" s="633"/>
      <c r="CX37" s="633"/>
      <c r="CY37" s="633"/>
      <c r="CZ37" s="633"/>
      <c r="DA37" s="633"/>
      <c r="DB37" s="633"/>
      <c r="DC37" s="633"/>
      <c r="DD37" s="633"/>
      <c r="DE37" s="633"/>
      <c r="DF37" s="188"/>
      <c r="DG37" s="634" t="str">
        <f>IF('各会計、関係団体の財政状況及び健全化判断比率'!BR10="","",'各会計、関係団体の財政状況及び健全化判断比率'!BR10)</f>
        <v/>
      </c>
      <c r="DH37" s="634"/>
      <c r="DI37" s="195"/>
      <c r="DJ37" s="163"/>
      <c r="DK37" s="163"/>
      <c r="DL37" s="163"/>
      <c r="DM37" s="163"/>
      <c r="DN37" s="163"/>
      <c r="DO37" s="163"/>
    </row>
    <row r="38" spans="1:119" ht="32.25" customHeight="1" x14ac:dyDescent="0.15">
      <c r="A38" s="164"/>
      <c r="B38" s="190"/>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1"/>
      <c r="U38" s="632" t="str">
        <f t="shared" si="4"/>
        <v/>
      </c>
      <c r="V38" s="632"/>
      <c r="W38" s="633"/>
      <c r="X38" s="633"/>
      <c r="Y38" s="633"/>
      <c r="Z38" s="633"/>
      <c r="AA38" s="633"/>
      <c r="AB38" s="633"/>
      <c r="AC38" s="633"/>
      <c r="AD38" s="633"/>
      <c r="AE38" s="633"/>
      <c r="AF38" s="633"/>
      <c r="AG38" s="633"/>
      <c r="AH38" s="633"/>
      <c r="AI38" s="633"/>
      <c r="AJ38" s="633"/>
      <c r="AK38" s="633"/>
      <c r="AL38" s="191"/>
      <c r="AM38" s="632" t="str">
        <f t="shared" si="0"/>
        <v/>
      </c>
      <c r="AN38" s="632"/>
      <c r="AO38" s="633"/>
      <c r="AP38" s="633"/>
      <c r="AQ38" s="633"/>
      <c r="AR38" s="633"/>
      <c r="AS38" s="633"/>
      <c r="AT38" s="633"/>
      <c r="AU38" s="633"/>
      <c r="AV38" s="633"/>
      <c r="AW38" s="633"/>
      <c r="AX38" s="633"/>
      <c r="AY38" s="633"/>
      <c r="AZ38" s="633"/>
      <c r="BA38" s="633"/>
      <c r="BB38" s="633"/>
      <c r="BC38" s="633"/>
      <c r="BD38" s="191"/>
      <c r="BE38" s="632" t="str">
        <f t="shared" si="1"/>
        <v/>
      </c>
      <c r="BF38" s="632"/>
      <c r="BG38" s="633"/>
      <c r="BH38" s="633"/>
      <c r="BI38" s="633"/>
      <c r="BJ38" s="633"/>
      <c r="BK38" s="633"/>
      <c r="BL38" s="633"/>
      <c r="BM38" s="633"/>
      <c r="BN38" s="633"/>
      <c r="BO38" s="633"/>
      <c r="BP38" s="633"/>
      <c r="BQ38" s="633"/>
      <c r="BR38" s="633"/>
      <c r="BS38" s="633"/>
      <c r="BT38" s="633"/>
      <c r="BU38" s="633"/>
      <c r="BV38" s="191"/>
      <c r="BW38" s="632">
        <f t="shared" si="2"/>
        <v>19</v>
      </c>
      <c r="BX38" s="632"/>
      <c r="BY38" s="633" t="str">
        <f>IF('各会計、関係団体の財政状況及び健全化判断比率'!B72="","",'各会計、関係団体の財政状況及び健全化判断比率'!B72)</f>
        <v>岡山県市町村総合事務組合貸付金特別会計</v>
      </c>
      <c r="BZ38" s="633"/>
      <c r="CA38" s="633"/>
      <c r="CB38" s="633"/>
      <c r="CC38" s="633"/>
      <c r="CD38" s="633"/>
      <c r="CE38" s="633"/>
      <c r="CF38" s="633"/>
      <c r="CG38" s="633"/>
      <c r="CH38" s="633"/>
      <c r="CI38" s="633"/>
      <c r="CJ38" s="633"/>
      <c r="CK38" s="633"/>
      <c r="CL38" s="633"/>
      <c r="CM38" s="633"/>
      <c r="CN38" s="191"/>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88"/>
      <c r="DG38" s="634" t="str">
        <f>IF('各会計、関係団体の財政状況及び健全化判断比率'!BR11="","",'各会計、関係団体の財政状況及び健全化判断比率'!BR11)</f>
        <v/>
      </c>
      <c r="DH38" s="634"/>
      <c r="DI38" s="195"/>
      <c r="DJ38" s="163"/>
      <c r="DK38" s="163"/>
      <c r="DL38" s="163"/>
      <c r="DM38" s="163"/>
      <c r="DN38" s="163"/>
      <c r="DO38" s="163"/>
    </row>
    <row r="39" spans="1:119" ht="32.25" customHeight="1" x14ac:dyDescent="0.15">
      <c r="A39" s="164"/>
      <c r="B39" s="190"/>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1"/>
      <c r="U39" s="632" t="str">
        <f t="shared" si="4"/>
        <v/>
      </c>
      <c r="V39" s="632"/>
      <c r="W39" s="633"/>
      <c r="X39" s="633"/>
      <c r="Y39" s="633"/>
      <c r="Z39" s="633"/>
      <c r="AA39" s="633"/>
      <c r="AB39" s="633"/>
      <c r="AC39" s="633"/>
      <c r="AD39" s="633"/>
      <c r="AE39" s="633"/>
      <c r="AF39" s="633"/>
      <c r="AG39" s="633"/>
      <c r="AH39" s="633"/>
      <c r="AI39" s="633"/>
      <c r="AJ39" s="633"/>
      <c r="AK39" s="633"/>
      <c r="AL39" s="191"/>
      <c r="AM39" s="632" t="str">
        <f t="shared" si="0"/>
        <v/>
      </c>
      <c r="AN39" s="632"/>
      <c r="AO39" s="633"/>
      <c r="AP39" s="633"/>
      <c r="AQ39" s="633"/>
      <c r="AR39" s="633"/>
      <c r="AS39" s="633"/>
      <c r="AT39" s="633"/>
      <c r="AU39" s="633"/>
      <c r="AV39" s="633"/>
      <c r="AW39" s="633"/>
      <c r="AX39" s="633"/>
      <c r="AY39" s="633"/>
      <c r="AZ39" s="633"/>
      <c r="BA39" s="633"/>
      <c r="BB39" s="633"/>
      <c r="BC39" s="633"/>
      <c r="BD39" s="191"/>
      <c r="BE39" s="632" t="str">
        <f t="shared" si="1"/>
        <v/>
      </c>
      <c r="BF39" s="632"/>
      <c r="BG39" s="633"/>
      <c r="BH39" s="633"/>
      <c r="BI39" s="633"/>
      <c r="BJ39" s="633"/>
      <c r="BK39" s="633"/>
      <c r="BL39" s="633"/>
      <c r="BM39" s="633"/>
      <c r="BN39" s="633"/>
      <c r="BO39" s="633"/>
      <c r="BP39" s="633"/>
      <c r="BQ39" s="633"/>
      <c r="BR39" s="633"/>
      <c r="BS39" s="633"/>
      <c r="BT39" s="633"/>
      <c r="BU39" s="633"/>
      <c r="BV39" s="191"/>
      <c r="BW39" s="632">
        <f t="shared" si="2"/>
        <v>20</v>
      </c>
      <c r="BX39" s="632"/>
      <c r="BY39" s="633" t="str">
        <f>IF('各会計、関係団体の財政状況及び健全化判断比率'!B73="","",'各会計、関係団体の財政状況及び健全化判断比率'!B73)</f>
        <v>岡山県市町村総合事務組合拠出金事業特別会計</v>
      </c>
      <c r="BZ39" s="633"/>
      <c r="CA39" s="633"/>
      <c r="CB39" s="633"/>
      <c r="CC39" s="633"/>
      <c r="CD39" s="633"/>
      <c r="CE39" s="633"/>
      <c r="CF39" s="633"/>
      <c r="CG39" s="633"/>
      <c r="CH39" s="633"/>
      <c r="CI39" s="633"/>
      <c r="CJ39" s="633"/>
      <c r="CK39" s="633"/>
      <c r="CL39" s="633"/>
      <c r="CM39" s="633"/>
      <c r="CN39" s="191"/>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88"/>
      <c r="DG39" s="634" t="str">
        <f>IF('各会計、関係団体の財政状況及び健全化判断比率'!BR12="","",'各会計、関係団体の財政状況及び健全化判断比率'!BR12)</f>
        <v/>
      </c>
      <c r="DH39" s="634"/>
      <c r="DI39" s="195"/>
      <c r="DJ39" s="163"/>
      <c r="DK39" s="163"/>
      <c r="DL39" s="163"/>
      <c r="DM39" s="163"/>
      <c r="DN39" s="163"/>
      <c r="DO39" s="163"/>
    </row>
    <row r="40" spans="1:119" ht="32.25" customHeight="1" x14ac:dyDescent="0.15">
      <c r="A40" s="164"/>
      <c r="B40" s="190"/>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1"/>
      <c r="U40" s="632" t="str">
        <f t="shared" si="4"/>
        <v/>
      </c>
      <c r="V40" s="632"/>
      <c r="W40" s="633"/>
      <c r="X40" s="633"/>
      <c r="Y40" s="633"/>
      <c r="Z40" s="633"/>
      <c r="AA40" s="633"/>
      <c r="AB40" s="633"/>
      <c r="AC40" s="633"/>
      <c r="AD40" s="633"/>
      <c r="AE40" s="633"/>
      <c r="AF40" s="633"/>
      <c r="AG40" s="633"/>
      <c r="AH40" s="633"/>
      <c r="AI40" s="633"/>
      <c r="AJ40" s="633"/>
      <c r="AK40" s="633"/>
      <c r="AL40" s="191"/>
      <c r="AM40" s="632" t="str">
        <f t="shared" si="0"/>
        <v/>
      </c>
      <c r="AN40" s="632"/>
      <c r="AO40" s="633"/>
      <c r="AP40" s="633"/>
      <c r="AQ40" s="633"/>
      <c r="AR40" s="633"/>
      <c r="AS40" s="633"/>
      <c r="AT40" s="633"/>
      <c r="AU40" s="633"/>
      <c r="AV40" s="633"/>
      <c r="AW40" s="633"/>
      <c r="AX40" s="633"/>
      <c r="AY40" s="633"/>
      <c r="AZ40" s="633"/>
      <c r="BA40" s="633"/>
      <c r="BB40" s="633"/>
      <c r="BC40" s="633"/>
      <c r="BD40" s="191"/>
      <c r="BE40" s="632" t="str">
        <f t="shared" si="1"/>
        <v/>
      </c>
      <c r="BF40" s="632"/>
      <c r="BG40" s="633"/>
      <c r="BH40" s="633"/>
      <c r="BI40" s="633"/>
      <c r="BJ40" s="633"/>
      <c r="BK40" s="633"/>
      <c r="BL40" s="633"/>
      <c r="BM40" s="633"/>
      <c r="BN40" s="633"/>
      <c r="BO40" s="633"/>
      <c r="BP40" s="633"/>
      <c r="BQ40" s="633"/>
      <c r="BR40" s="633"/>
      <c r="BS40" s="633"/>
      <c r="BT40" s="633"/>
      <c r="BU40" s="633"/>
      <c r="BV40" s="191"/>
      <c r="BW40" s="632">
        <f t="shared" si="2"/>
        <v>21</v>
      </c>
      <c r="BX40" s="632"/>
      <c r="BY40" s="633" t="str">
        <f>IF('各会計、関係団体の財政状況及び健全化判断比率'!B74="","",'各会計、関係団体の財政状況及び健全化判断比率'!B74)</f>
        <v>岡山県市町村総合事務組合交通災害共済特別会計</v>
      </c>
      <c r="BZ40" s="633"/>
      <c r="CA40" s="633"/>
      <c r="CB40" s="633"/>
      <c r="CC40" s="633"/>
      <c r="CD40" s="633"/>
      <c r="CE40" s="633"/>
      <c r="CF40" s="633"/>
      <c r="CG40" s="633"/>
      <c r="CH40" s="633"/>
      <c r="CI40" s="633"/>
      <c r="CJ40" s="633"/>
      <c r="CK40" s="633"/>
      <c r="CL40" s="633"/>
      <c r="CM40" s="633"/>
      <c r="CN40" s="191"/>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88"/>
      <c r="DG40" s="634" t="str">
        <f>IF('各会計、関係団体の財政状況及び健全化判断比率'!BR13="","",'各会計、関係団体の財政状況及び健全化判断比率'!BR13)</f>
        <v/>
      </c>
      <c r="DH40" s="634"/>
      <c r="DI40" s="195"/>
      <c r="DJ40" s="163"/>
      <c r="DK40" s="163"/>
      <c r="DL40" s="163"/>
      <c r="DM40" s="163"/>
      <c r="DN40" s="163"/>
      <c r="DO40" s="163"/>
    </row>
    <row r="41" spans="1:119" ht="32.25" customHeight="1" x14ac:dyDescent="0.15">
      <c r="A41" s="164"/>
      <c r="B41" s="190"/>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1"/>
      <c r="U41" s="632" t="str">
        <f t="shared" si="4"/>
        <v/>
      </c>
      <c r="V41" s="632"/>
      <c r="W41" s="633"/>
      <c r="X41" s="633"/>
      <c r="Y41" s="633"/>
      <c r="Z41" s="633"/>
      <c r="AA41" s="633"/>
      <c r="AB41" s="633"/>
      <c r="AC41" s="633"/>
      <c r="AD41" s="633"/>
      <c r="AE41" s="633"/>
      <c r="AF41" s="633"/>
      <c r="AG41" s="633"/>
      <c r="AH41" s="633"/>
      <c r="AI41" s="633"/>
      <c r="AJ41" s="633"/>
      <c r="AK41" s="633"/>
      <c r="AL41" s="191"/>
      <c r="AM41" s="632" t="str">
        <f t="shared" si="0"/>
        <v/>
      </c>
      <c r="AN41" s="632"/>
      <c r="AO41" s="633"/>
      <c r="AP41" s="633"/>
      <c r="AQ41" s="633"/>
      <c r="AR41" s="633"/>
      <c r="AS41" s="633"/>
      <c r="AT41" s="633"/>
      <c r="AU41" s="633"/>
      <c r="AV41" s="633"/>
      <c r="AW41" s="633"/>
      <c r="AX41" s="633"/>
      <c r="AY41" s="633"/>
      <c r="AZ41" s="633"/>
      <c r="BA41" s="633"/>
      <c r="BB41" s="633"/>
      <c r="BC41" s="633"/>
      <c r="BD41" s="191"/>
      <c r="BE41" s="632" t="str">
        <f t="shared" si="1"/>
        <v/>
      </c>
      <c r="BF41" s="632"/>
      <c r="BG41" s="633"/>
      <c r="BH41" s="633"/>
      <c r="BI41" s="633"/>
      <c r="BJ41" s="633"/>
      <c r="BK41" s="633"/>
      <c r="BL41" s="633"/>
      <c r="BM41" s="633"/>
      <c r="BN41" s="633"/>
      <c r="BO41" s="633"/>
      <c r="BP41" s="633"/>
      <c r="BQ41" s="633"/>
      <c r="BR41" s="633"/>
      <c r="BS41" s="633"/>
      <c r="BT41" s="633"/>
      <c r="BU41" s="633"/>
      <c r="BV41" s="191"/>
      <c r="BW41" s="632">
        <f t="shared" si="2"/>
        <v>22</v>
      </c>
      <c r="BX41" s="632"/>
      <c r="BY41" s="633" t="str">
        <f>IF('各会計、関係団体の財政状況及び健全化判断比率'!B75="","",'各会計、関係団体の財政状況及び健全化判断比率'!B75)</f>
        <v>岡山県市町村税整理組合</v>
      </c>
      <c r="BZ41" s="633"/>
      <c r="CA41" s="633"/>
      <c r="CB41" s="633"/>
      <c r="CC41" s="633"/>
      <c r="CD41" s="633"/>
      <c r="CE41" s="633"/>
      <c r="CF41" s="633"/>
      <c r="CG41" s="633"/>
      <c r="CH41" s="633"/>
      <c r="CI41" s="633"/>
      <c r="CJ41" s="633"/>
      <c r="CK41" s="633"/>
      <c r="CL41" s="633"/>
      <c r="CM41" s="633"/>
      <c r="CN41" s="191"/>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88"/>
      <c r="DG41" s="634" t="str">
        <f>IF('各会計、関係団体の財政状況及び健全化判断比率'!BR14="","",'各会計、関係団体の財政状況及び健全化判断比率'!BR14)</f>
        <v/>
      </c>
      <c r="DH41" s="634"/>
      <c r="DI41" s="195"/>
      <c r="DJ41" s="163"/>
      <c r="DK41" s="163"/>
      <c r="DL41" s="163"/>
      <c r="DM41" s="163"/>
      <c r="DN41" s="163"/>
      <c r="DO41" s="163"/>
    </row>
    <row r="42" spans="1:119" ht="32.25" customHeight="1" x14ac:dyDescent="0.15">
      <c r="A42" s="163"/>
      <c r="B42" s="190"/>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1"/>
      <c r="U42" s="632" t="str">
        <f t="shared" si="4"/>
        <v/>
      </c>
      <c r="V42" s="632"/>
      <c r="W42" s="633"/>
      <c r="X42" s="633"/>
      <c r="Y42" s="633"/>
      <c r="Z42" s="633"/>
      <c r="AA42" s="633"/>
      <c r="AB42" s="633"/>
      <c r="AC42" s="633"/>
      <c r="AD42" s="633"/>
      <c r="AE42" s="633"/>
      <c r="AF42" s="633"/>
      <c r="AG42" s="633"/>
      <c r="AH42" s="633"/>
      <c r="AI42" s="633"/>
      <c r="AJ42" s="633"/>
      <c r="AK42" s="633"/>
      <c r="AL42" s="191"/>
      <c r="AM42" s="632" t="str">
        <f t="shared" si="0"/>
        <v/>
      </c>
      <c r="AN42" s="632"/>
      <c r="AO42" s="633"/>
      <c r="AP42" s="633"/>
      <c r="AQ42" s="633"/>
      <c r="AR42" s="633"/>
      <c r="AS42" s="633"/>
      <c r="AT42" s="633"/>
      <c r="AU42" s="633"/>
      <c r="AV42" s="633"/>
      <c r="AW42" s="633"/>
      <c r="AX42" s="633"/>
      <c r="AY42" s="633"/>
      <c r="AZ42" s="633"/>
      <c r="BA42" s="633"/>
      <c r="BB42" s="633"/>
      <c r="BC42" s="633"/>
      <c r="BD42" s="191"/>
      <c r="BE42" s="632" t="str">
        <f t="shared" si="1"/>
        <v/>
      </c>
      <c r="BF42" s="632"/>
      <c r="BG42" s="633"/>
      <c r="BH42" s="633"/>
      <c r="BI42" s="633"/>
      <c r="BJ42" s="633"/>
      <c r="BK42" s="633"/>
      <c r="BL42" s="633"/>
      <c r="BM42" s="633"/>
      <c r="BN42" s="633"/>
      <c r="BO42" s="633"/>
      <c r="BP42" s="633"/>
      <c r="BQ42" s="633"/>
      <c r="BR42" s="633"/>
      <c r="BS42" s="633"/>
      <c r="BT42" s="633"/>
      <c r="BU42" s="633"/>
      <c r="BV42" s="191"/>
      <c r="BW42" s="632">
        <f t="shared" si="2"/>
        <v>23</v>
      </c>
      <c r="BX42" s="632"/>
      <c r="BY42" s="633" t="str">
        <f>IF('各会計、関係団体の財政状況及び健全化判断比率'!B76="","",'各会計、関係団体の財政状況及び健全化判断比率'!B76)</f>
        <v>東備消防組合</v>
      </c>
      <c r="BZ42" s="633"/>
      <c r="CA42" s="633"/>
      <c r="CB42" s="633"/>
      <c r="CC42" s="633"/>
      <c r="CD42" s="633"/>
      <c r="CE42" s="633"/>
      <c r="CF42" s="633"/>
      <c r="CG42" s="633"/>
      <c r="CH42" s="633"/>
      <c r="CI42" s="633"/>
      <c r="CJ42" s="633"/>
      <c r="CK42" s="633"/>
      <c r="CL42" s="633"/>
      <c r="CM42" s="633"/>
      <c r="CN42" s="191"/>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88"/>
      <c r="DG42" s="634" t="str">
        <f>IF('各会計、関係団体の財政状況及び健全化判断比率'!BR15="","",'各会計、関係団体の財政状況及び健全化判断比率'!BR15)</f>
        <v/>
      </c>
      <c r="DH42" s="634"/>
      <c r="DI42" s="195"/>
      <c r="DJ42" s="163"/>
      <c r="DK42" s="163"/>
      <c r="DL42" s="163"/>
      <c r="DM42" s="163"/>
      <c r="DN42" s="163"/>
      <c r="DO42" s="163"/>
    </row>
    <row r="43" spans="1:119" ht="32.25" customHeight="1" x14ac:dyDescent="0.15">
      <c r="A43" s="163"/>
      <c r="B43" s="190"/>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1"/>
      <c r="U43" s="632" t="str">
        <f t="shared" si="4"/>
        <v/>
      </c>
      <c r="V43" s="632"/>
      <c r="W43" s="633"/>
      <c r="X43" s="633"/>
      <c r="Y43" s="633"/>
      <c r="Z43" s="633"/>
      <c r="AA43" s="633"/>
      <c r="AB43" s="633"/>
      <c r="AC43" s="633"/>
      <c r="AD43" s="633"/>
      <c r="AE43" s="633"/>
      <c r="AF43" s="633"/>
      <c r="AG43" s="633"/>
      <c r="AH43" s="633"/>
      <c r="AI43" s="633"/>
      <c r="AJ43" s="633"/>
      <c r="AK43" s="633"/>
      <c r="AL43" s="191"/>
      <c r="AM43" s="632" t="str">
        <f t="shared" si="0"/>
        <v/>
      </c>
      <c r="AN43" s="632"/>
      <c r="AO43" s="633"/>
      <c r="AP43" s="633"/>
      <c r="AQ43" s="633"/>
      <c r="AR43" s="633"/>
      <c r="AS43" s="633"/>
      <c r="AT43" s="633"/>
      <c r="AU43" s="633"/>
      <c r="AV43" s="633"/>
      <c r="AW43" s="633"/>
      <c r="AX43" s="633"/>
      <c r="AY43" s="633"/>
      <c r="AZ43" s="633"/>
      <c r="BA43" s="633"/>
      <c r="BB43" s="633"/>
      <c r="BC43" s="633"/>
      <c r="BD43" s="191"/>
      <c r="BE43" s="632" t="str">
        <f t="shared" si="1"/>
        <v/>
      </c>
      <c r="BF43" s="632"/>
      <c r="BG43" s="633"/>
      <c r="BH43" s="633"/>
      <c r="BI43" s="633"/>
      <c r="BJ43" s="633"/>
      <c r="BK43" s="633"/>
      <c r="BL43" s="633"/>
      <c r="BM43" s="633"/>
      <c r="BN43" s="633"/>
      <c r="BO43" s="633"/>
      <c r="BP43" s="633"/>
      <c r="BQ43" s="633"/>
      <c r="BR43" s="633"/>
      <c r="BS43" s="633"/>
      <c r="BT43" s="633"/>
      <c r="BU43" s="633"/>
      <c r="BV43" s="191"/>
      <c r="BW43" s="632">
        <f t="shared" si="2"/>
        <v>24</v>
      </c>
      <c r="BX43" s="632"/>
      <c r="BY43" s="633" t="str">
        <f>IF('各会計、関係団体の財政状況及び健全化判断比率'!B77="","",'各会計、関係団体の財政状況及び健全化判断比率'!B77)</f>
        <v>東備農業共済事務組合</v>
      </c>
      <c r="BZ43" s="633"/>
      <c r="CA43" s="633"/>
      <c r="CB43" s="633"/>
      <c r="CC43" s="633"/>
      <c r="CD43" s="633"/>
      <c r="CE43" s="633"/>
      <c r="CF43" s="633"/>
      <c r="CG43" s="633"/>
      <c r="CH43" s="633"/>
      <c r="CI43" s="633"/>
      <c r="CJ43" s="633"/>
      <c r="CK43" s="633"/>
      <c r="CL43" s="633"/>
      <c r="CM43" s="633"/>
      <c r="CN43" s="191"/>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88"/>
      <c r="DG43" s="634" t="str">
        <f>IF('各会計、関係団体の財政状況及び健全化判断比率'!BR16="","",'各会計、関係団体の財政状況及び健全化判断比率'!BR16)</f>
        <v/>
      </c>
      <c r="DH43" s="634"/>
      <c r="DI43" s="195"/>
      <c r="DJ43" s="163"/>
      <c r="DK43" s="163"/>
      <c r="DL43" s="163"/>
      <c r="DM43" s="163"/>
      <c r="DN43" s="163"/>
      <c r="DO43" s="163"/>
    </row>
    <row r="44" spans="1:119" ht="13.5" customHeight="1" thickBot="1" x14ac:dyDescent="0.2">
      <c r="A44" s="163"/>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c r="DJ44" s="163"/>
      <c r="DK44" s="163"/>
      <c r="DL44" s="163"/>
      <c r="DM44" s="163"/>
      <c r="DN44" s="163"/>
      <c r="DO44" s="163"/>
    </row>
    <row r="45" spans="1:119"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row>
    <row r="46" spans="1:119" x14ac:dyDescent="0.15">
      <c r="B46" s="163" t="s">
        <v>196</v>
      </c>
      <c r="C46" s="163"/>
      <c r="D46" s="163"/>
      <c r="E46" s="163" t="s">
        <v>197</v>
      </c>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row>
    <row r="47" spans="1:119" x14ac:dyDescent="0.15">
      <c r="B47" s="163"/>
      <c r="C47" s="163"/>
      <c r="D47" s="163"/>
      <c r="E47" s="163" t="s">
        <v>198</v>
      </c>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row>
    <row r="48" spans="1:119" x14ac:dyDescent="0.15">
      <c r="B48" s="163"/>
      <c r="C48" s="163"/>
      <c r="D48" s="163"/>
      <c r="E48" s="163" t="s">
        <v>199</v>
      </c>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row>
    <row r="49" spans="5:5" x14ac:dyDescent="0.15">
      <c r="E49" s="199" t="s">
        <v>200</v>
      </c>
    </row>
    <row r="50" spans="5:5" x14ac:dyDescent="0.15">
      <c r="E50" s="165" t="s">
        <v>201</v>
      </c>
    </row>
    <row r="51" spans="5:5" x14ac:dyDescent="0.15">
      <c r="E51" s="165" t="s">
        <v>202</v>
      </c>
    </row>
    <row r="52" spans="5:5" x14ac:dyDescent="0.15">
      <c r="E52" s="165" t="s">
        <v>203</v>
      </c>
    </row>
    <row r="53" spans="5:5" x14ac:dyDescent="0.15">
      <c r="E53" s="165"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ICCzbDnYZ94+5HmnouFvcNwsJsU0OMAQ+E0u5oZK/HOHaYmT2ykubbVEnBcXERrDOYzBi+58c/vdW5q00kIiQ==" saltValue="PnsiWStfaW9DnVMXIcEV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4"/>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3" zoomScaleSheetLayoutView="100" workbookViewId="0">
      <selection activeCell="P5" sqref="P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563</v>
      </c>
      <c r="D34" s="1224"/>
      <c r="E34" s="1225"/>
      <c r="F34" s="32">
        <v>17.52</v>
      </c>
      <c r="G34" s="33">
        <v>17.72</v>
      </c>
      <c r="H34" s="33">
        <v>18.63</v>
      </c>
      <c r="I34" s="33">
        <v>19.59</v>
      </c>
      <c r="J34" s="34">
        <v>19.18</v>
      </c>
      <c r="K34" s="22"/>
      <c r="L34" s="22"/>
      <c r="M34" s="22"/>
      <c r="N34" s="22"/>
      <c r="O34" s="22"/>
      <c r="P34" s="22"/>
    </row>
    <row r="35" spans="1:16" ht="39" customHeight="1" x14ac:dyDescent="0.15">
      <c r="A35" s="22"/>
      <c r="B35" s="35"/>
      <c r="C35" s="1218" t="s">
        <v>564</v>
      </c>
      <c r="D35" s="1219"/>
      <c r="E35" s="1220"/>
      <c r="F35" s="36">
        <v>23.77</v>
      </c>
      <c r="G35" s="37">
        <v>24.89</v>
      </c>
      <c r="H35" s="37">
        <v>15.72</v>
      </c>
      <c r="I35" s="37">
        <v>13.63</v>
      </c>
      <c r="J35" s="38">
        <v>12.68</v>
      </c>
      <c r="K35" s="22"/>
      <c r="L35" s="22"/>
      <c r="M35" s="22"/>
      <c r="N35" s="22"/>
      <c r="O35" s="22"/>
      <c r="P35" s="22"/>
    </row>
    <row r="36" spans="1:16" ht="39" customHeight="1" x14ac:dyDescent="0.15">
      <c r="A36" s="22"/>
      <c r="B36" s="35"/>
      <c r="C36" s="1218" t="s">
        <v>565</v>
      </c>
      <c r="D36" s="1219"/>
      <c r="E36" s="1220"/>
      <c r="F36" s="36">
        <v>3.87</v>
      </c>
      <c r="G36" s="37">
        <v>5.21</v>
      </c>
      <c r="H36" s="37">
        <v>3.99</v>
      </c>
      <c r="I36" s="37">
        <v>3.89</v>
      </c>
      <c r="J36" s="38">
        <v>4.74</v>
      </c>
      <c r="K36" s="22"/>
      <c r="L36" s="22"/>
      <c r="M36" s="22"/>
      <c r="N36" s="22"/>
      <c r="O36" s="22"/>
      <c r="P36" s="22"/>
    </row>
    <row r="37" spans="1:16" ht="39" customHeight="1" x14ac:dyDescent="0.15">
      <c r="A37" s="22"/>
      <c r="B37" s="35"/>
      <c r="C37" s="1218" t="s">
        <v>566</v>
      </c>
      <c r="D37" s="1219"/>
      <c r="E37" s="1220"/>
      <c r="F37" s="36" t="s">
        <v>514</v>
      </c>
      <c r="G37" s="37">
        <v>0</v>
      </c>
      <c r="H37" s="37">
        <v>0</v>
      </c>
      <c r="I37" s="37">
        <v>0</v>
      </c>
      <c r="J37" s="38">
        <v>4.37</v>
      </c>
      <c r="K37" s="22"/>
      <c r="L37" s="22"/>
      <c r="M37" s="22"/>
      <c r="N37" s="22"/>
      <c r="O37" s="22"/>
      <c r="P37" s="22"/>
    </row>
    <row r="38" spans="1:16" ht="39" customHeight="1" x14ac:dyDescent="0.15">
      <c r="A38" s="22"/>
      <c r="B38" s="35"/>
      <c r="C38" s="1218" t="s">
        <v>567</v>
      </c>
      <c r="D38" s="1219"/>
      <c r="E38" s="1220"/>
      <c r="F38" s="36" t="s">
        <v>514</v>
      </c>
      <c r="G38" s="37">
        <v>2.0099999999999998</v>
      </c>
      <c r="H38" s="37">
        <v>2.48</v>
      </c>
      <c r="I38" s="37">
        <v>2</v>
      </c>
      <c r="J38" s="38">
        <v>4.28</v>
      </c>
      <c r="K38" s="22"/>
      <c r="L38" s="22"/>
      <c r="M38" s="22"/>
      <c r="N38" s="22"/>
      <c r="O38" s="22"/>
      <c r="P38" s="22"/>
    </row>
    <row r="39" spans="1:16" ht="39" customHeight="1" x14ac:dyDescent="0.15">
      <c r="A39" s="22"/>
      <c r="B39" s="35"/>
      <c r="C39" s="1218" t="s">
        <v>568</v>
      </c>
      <c r="D39" s="1219"/>
      <c r="E39" s="1220"/>
      <c r="F39" s="36">
        <v>0.17</v>
      </c>
      <c r="G39" s="37">
        <v>0.92</v>
      </c>
      <c r="H39" s="37">
        <v>1.17</v>
      </c>
      <c r="I39" s="37">
        <v>2.08</v>
      </c>
      <c r="J39" s="38">
        <v>2.99</v>
      </c>
      <c r="K39" s="22"/>
      <c r="L39" s="22"/>
      <c r="M39" s="22"/>
      <c r="N39" s="22"/>
      <c r="O39" s="22"/>
      <c r="P39" s="22"/>
    </row>
    <row r="40" spans="1:16" ht="39" customHeight="1" x14ac:dyDescent="0.15">
      <c r="A40" s="22"/>
      <c r="B40" s="35"/>
      <c r="C40" s="1218" t="s">
        <v>569</v>
      </c>
      <c r="D40" s="1219"/>
      <c r="E40" s="1220"/>
      <c r="F40" s="36">
        <v>0.53</v>
      </c>
      <c r="G40" s="37">
        <v>0.72</v>
      </c>
      <c r="H40" s="37">
        <v>0.85</v>
      </c>
      <c r="I40" s="37">
        <v>1.69</v>
      </c>
      <c r="J40" s="38">
        <v>1.79</v>
      </c>
      <c r="K40" s="22"/>
      <c r="L40" s="22"/>
      <c r="M40" s="22"/>
      <c r="N40" s="22"/>
      <c r="O40" s="22"/>
      <c r="P40" s="22"/>
    </row>
    <row r="41" spans="1:16" ht="39" customHeight="1" x14ac:dyDescent="0.15">
      <c r="A41" s="22"/>
      <c r="B41" s="35"/>
      <c r="C41" s="1218" t="s">
        <v>570</v>
      </c>
      <c r="D41" s="1219"/>
      <c r="E41" s="1220"/>
      <c r="F41" s="36">
        <v>0.34</v>
      </c>
      <c r="G41" s="37">
        <v>0.34</v>
      </c>
      <c r="H41" s="37">
        <v>0.12</v>
      </c>
      <c r="I41" s="37">
        <v>7.0000000000000007E-2</v>
      </c>
      <c r="J41" s="38">
        <v>0.12</v>
      </c>
      <c r="K41" s="22"/>
      <c r="L41" s="22"/>
      <c r="M41" s="22"/>
      <c r="N41" s="22"/>
      <c r="O41" s="22"/>
      <c r="P41" s="22"/>
    </row>
    <row r="42" spans="1:16" ht="39" customHeight="1" x14ac:dyDescent="0.15">
      <c r="A42" s="22"/>
      <c r="B42" s="39"/>
      <c r="C42" s="1218" t="s">
        <v>571</v>
      </c>
      <c r="D42" s="1219"/>
      <c r="E42" s="1220"/>
      <c r="F42" s="36" t="s">
        <v>514</v>
      </c>
      <c r="G42" s="37" t="s">
        <v>514</v>
      </c>
      <c r="H42" s="37" t="s">
        <v>514</v>
      </c>
      <c r="I42" s="37" t="s">
        <v>514</v>
      </c>
      <c r="J42" s="38" t="s">
        <v>514</v>
      </c>
      <c r="K42" s="22"/>
      <c r="L42" s="22"/>
      <c r="M42" s="22"/>
      <c r="N42" s="22"/>
      <c r="O42" s="22"/>
      <c r="P42" s="22"/>
    </row>
    <row r="43" spans="1:16" ht="39" customHeight="1" thickBot="1" x14ac:dyDescent="0.2">
      <c r="A43" s="22"/>
      <c r="B43" s="40"/>
      <c r="C43" s="1221" t="s">
        <v>572</v>
      </c>
      <c r="D43" s="1222"/>
      <c r="E43" s="1223"/>
      <c r="F43" s="41">
        <v>2.0499999999999998</v>
      </c>
      <c r="G43" s="42">
        <v>0.26</v>
      </c>
      <c r="H43" s="42">
        <v>0.28999999999999998</v>
      </c>
      <c r="I43" s="42">
        <v>0.23</v>
      </c>
      <c r="J43" s="43">
        <v>0.25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ucqPCq0p0G/Rj3pK6MUarew15/0QRGsZDc1pLjFx5jVibBB3b9XbWJuyW04OcPMa/mxe8EVsB/s+YA9OM9+4A==" saltValue="JcoS6PGGhQkD7rQuEehn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4"/>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40" zoomScaleSheetLayoutView="55" workbookViewId="0">
      <selection activeCell="A46" sqref="A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1851</v>
      </c>
      <c r="L45" s="60">
        <v>1776</v>
      </c>
      <c r="M45" s="60">
        <v>1704</v>
      </c>
      <c r="N45" s="60">
        <v>1724</v>
      </c>
      <c r="O45" s="61">
        <v>1818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28" t="s">
        <v>15</v>
      </c>
      <c r="F48" s="1228"/>
      <c r="G48" s="1228"/>
      <c r="H48" s="1228"/>
      <c r="I48" s="1228"/>
      <c r="J48" s="1229"/>
      <c r="K48" s="63">
        <v>2109</v>
      </c>
      <c r="L48" s="64">
        <v>2005</v>
      </c>
      <c r="M48" s="64">
        <v>1913</v>
      </c>
      <c r="N48" s="64">
        <v>2078</v>
      </c>
      <c r="O48" s="65">
        <v>1911</v>
      </c>
      <c r="P48" s="48"/>
      <c r="Q48" s="48"/>
      <c r="R48" s="48"/>
      <c r="S48" s="48"/>
      <c r="T48" s="48"/>
      <c r="U48" s="48"/>
    </row>
    <row r="49" spans="1:21" ht="30.75" customHeight="1" x14ac:dyDescent="0.15">
      <c r="A49" s="48"/>
      <c r="B49" s="1236"/>
      <c r="C49" s="1237"/>
      <c r="D49" s="62"/>
      <c r="E49" s="1228" t="s">
        <v>16</v>
      </c>
      <c r="F49" s="1228"/>
      <c r="G49" s="1228"/>
      <c r="H49" s="1228"/>
      <c r="I49" s="1228"/>
      <c r="J49" s="1229"/>
      <c r="K49" s="63">
        <v>103</v>
      </c>
      <c r="L49" s="64">
        <v>91</v>
      </c>
      <c r="M49" s="64">
        <v>88</v>
      </c>
      <c r="N49" s="64">
        <v>86</v>
      </c>
      <c r="O49" s="65">
        <v>82</v>
      </c>
      <c r="P49" s="48"/>
      <c r="Q49" s="48"/>
      <c r="R49" s="48"/>
      <c r="S49" s="48"/>
      <c r="T49" s="48"/>
      <c r="U49" s="48"/>
    </row>
    <row r="50" spans="1:21" ht="30.75" customHeight="1" x14ac:dyDescent="0.15">
      <c r="A50" s="48"/>
      <c r="B50" s="1236"/>
      <c r="C50" s="1237"/>
      <c r="D50" s="62"/>
      <c r="E50" s="1228" t="s">
        <v>17</v>
      </c>
      <c r="F50" s="1228"/>
      <c r="G50" s="1228"/>
      <c r="H50" s="1228"/>
      <c r="I50" s="1228"/>
      <c r="J50" s="1229"/>
      <c r="K50" s="63">
        <v>53</v>
      </c>
      <c r="L50" s="64">
        <v>36</v>
      </c>
      <c r="M50" s="64">
        <v>22</v>
      </c>
      <c r="N50" s="64">
        <v>20</v>
      </c>
      <c r="O50" s="65">
        <v>17</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t="s">
        <v>514</v>
      </c>
      <c r="N51" s="64" t="s">
        <v>514</v>
      </c>
      <c r="O51" s="65" t="s">
        <v>514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2666</v>
      </c>
      <c r="L52" s="64">
        <v>2685</v>
      </c>
      <c r="M52" s="64">
        <v>2599</v>
      </c>
      <c r="N52" s="64">
        <v>2619</v>
      </c>
      <c r="O52" s="65">
        <v>2563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1451</v>
      </c>
      <c r="L53" s="69">
        <v>1224</v>
      </c>
      <c r="M53" s="69">
        <v>1128</v>
      </c>
      <c r="N53" s="69">
        <v>1289</v>
      </c>
      <c r="O53" s="70">
        <v>1265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1dsfd4wkMWRIPfgmgDwdK3DxmVSWFOpsO8SZD+wAbsY6qwums7S1LG/hg9kwiatZTG2Vj9Ydx88prAbcYdR6A==" saltValue="M93tZJLcUvrdBHvDgbAK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4"/>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7" zoomScaleSheetLayoutView="100" workbookViewId="0">
      <selection activeCell="A3" sqref="A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42" t="s">
        <v>24</v>
      </c>
      <c r="C41" s="1243"/>
      <c r="D41" s="81"/>
      <c r="E41" s="1248" t="s">
        <v>25</v>
      </c>
      <c r="F41" s="1248"/>
      <c r="G41" s="1248"/>
      <c r="H41" s="1249"/>
      <c r="I41" s="82">
        <v>17502</v>
      </c>
      <c r="J41" s="83">
        <v>18409</v>
      </c>
      <c r="K41" s="83">
        <v>18676</v>
      </c>
      <c r="L41" s="83">
        <v>18612</v>
      </c>
      <c r="M41" s="84">
        <v>18547</v>
      </c>
    </row>
    <row r="42" spans="2:13" ht="27.75" customHeight="1" x14ac:dyDescent="0.15">
      <c r="B42" s="1244"/>
      <c r="C42" s="1245"/>
      <c r="D42" s="85"/>
      <c r="E42" s="1250" t="s">
        <v>26</v>
      </c>
      <c r="F42" s="1250"/>
      <c r="G42" s="1250"/>
      <c r="H42" s="1251"/>
      <c r="I42" s="86">
        <v>369</v>
      </c>
      <c r="J42" s="87">
        <v>280</v>
      </c>
      <c r="K42" s="87">
        <v>250</v>
      </c>
      <c r="L42" s="87">
        <v>202</v>
      </c>
      <c r="M42" s="88">
        <v>161</v>
      </c>
    </row>
    <row r="43" spans="2:13" ht="27.75" customHeight="1" x14ac:dyDescent="0.15">
      <c r="B43" s="1244"/>
      <c r="C43" s="1245"/>
      <c r="D43" s="85"/>
      <c r="E43" s="1250" t="s">
        <v>27</v>
      </c>
      <c r="F43" s="1250"/>
      <c r="G43" s="1250"/>
      <c r="H43" s="1251"/>
      <c r="I43" s="86">
        <v>21963</v>
      </c>
      <c r="J43" s="87">
        <v>21175</v>
      </c>
      <c r="K43" s="87">
        <v>19407</v>
      </c>
      <c r="L43" s="87">
        <v>18134</v>
      </c>
      <c r="M43" s="88">
        <v>17234</v>
      </c>
    </row>
    <row r="44" spans="2:13" ht="27.75" customHeight="1" x14ac:dyDescent="0.15">
      <c r="B44" s="1244"/>
      <c r="C44" s="1245"/>
      <c r="D44" s="85"/>
      <c r="E44" s="1250" t="s">
        <v>28</v>
      </c>
      <c r="F44" s="1250"/>
      <c r="G44" s="1250"/>
      <c r="H44" s="1251"/>
      <c r="I44" s="86">
        <v>622</v>
      </c>
      <c r="J44" s="87">
        <v>575</v>
      </c>
      <c r="K44" s="87">
        <v>489</v>
      </c>
      <c r="L44" s="87">
        <v>410</v>
      </c>
      <c r="M44" s="88">
        <v>334</v>
      </c>
    </row>
    <row r="45" spans="2:13" ht="27.75" customHeight="1" x14ac:dyDescent="0.15">
      <c r="B45" s="1244"/>
      <c r="C45" s="1245"/>
      <c r="D45" s="85"/>
      <c r="E45" s="1250" t="s">
        <v>29</v>
      </c>
      <c r="F45" s="1250"/>
      <c r="G45" s="1250"/>
      <c r="H45" s="1251"/>
      <c r="I45" s="86">
        <v>2007</v>
      </c>
      <c r="J45" s="87">
        <v>1782</v>
      </c>
      <c r="K45" s="87">
        <v>1685</v>
      </c>
      <c r="L45" s="87">
        <v>1602</v>
      </c>
      <c r="M45" s="88">
        <v>1404</v>
      </c>
    </row>
    <row r="46" spans="2:13" ht="27.75" customHeight="1" x14ac:dyDescent="0.15">
      <c r="B46" s="1244"/>
      <c r="C46" s="1245"/>
      <c r="D46" s="89"/>
      <c r="E46" s="1250" t="s">
        <v>30</v>
      </c>
      <c r="F46" s="1250"/>
      <c r="G46" s="1250"/>
      <c r="H46" s="1251"/>
      <c r="I46" s="86">
        <v>1</v>
      </c>
      <c r="J46" s="87">
        <v>0</v>
      </c>
      <c r="K46" s="87">
        <v>0</v>
      </c>
      <c r="L46" s="87">
        <v>0</v>
      </c>
      <c r="M46" s="88">
        <v>0</v>
      </c>
    </row>
    <row r="47" spans="2:13" ht="27.75" customHeight="1" x14ac:dyDescent="0.15">
      <c r="B47" s="1244"/>
      <c r="C47" s="1245"/>
      <c r="D47" s="90"/>
      <c r="E47" s="1252" t="s">
        <v>31</v>
      </c>
      <c r="F47" s="1253"/>
      <c r="G47" s="1253"/>
      <c r="H47" s="1254"/>
      <c r="I47" s="86" t="s">
        <v>514</v>
      </c>
      <c r="J47" s="87" t="s">
        <v>514</v>
      </c>
      <c r="K47" s="87" t="s">
        <v>514</v>
      </c>
      <c r="L47" s="87" t="s">
        <v>514</v>
      </c>
      <c r="M47" s="88" t="s">
        <v>514</v>
      </c>
    </row>
    <row r="48" spans="2:13" ht="27.75" customHeight="1" x14ac:dyDescent="0.15">
      <c r="B48" s="1244"/>
      <c r="C48" s="1245"/>
      <c r="D48" s="85"/>
      <c r="E48" s="1250" t="s">
        <v>32</v>
      </c>
      <c r="F48" s="1250"/>
      <c r="G48" s="1250"/>
      <c r="H48" s="1251"/>
      <c r="I48" s="86" t="s">
        <v>514</v>
      </c>
      <c r="J48" s="87" t="s">
        <v>514</v>
      </c>
      <c r="K48" s="87" t="s">
        <v>514</v>
      </c>
      <c r="L48" s="87" t="s">
        <v>514</v>
      </c>
      <c r="M48" s="88" t="s">
        <v>514</v>
      </c>
    </row>
    <row r="49" spans="2:13" ht="27.75" customHeight="1" x14ac:dyDescent="0.15">
      <c r="B49" s="1246"/>
      <c r="C49" s="1247"/>
      <c r="D49" s="85"/>
      <c r="E49" s="1250" t="s">
        <v>33</v>
      </c>
      <c r="F49" s="1250"/>
      <c r="G49" s="1250"/>
      <c r="H49" s="1251"/>
      <c r="I49" s="86" t="s">
        <v>514</v>
      </c>
      <c r="J49" s="87" t="s">
        <v>514</v>
      </c>
      <c r="K49" s="87" t="s">
        <v>514</v>
      </c>
      <c r="L49" s="87" t="s">
        <v>514</v>
      </c>
      <c r="M49" s="88" t="s">
        <v>514</v>
      </c>
    </row>
    <row r="50" spans="2:13" ht="27.75" customHeight="1" x14ac:dyDescent="0.15">
      <c r="B50" s="1255" t="s">
        <v>34</v>
      </c>
      <c r="C50" s="1256"/>
      <c r="D50" s="91"/>
      <c r="E50" s="1250" t="s">
        <v>35</v>
      </c>
      <c r="F50" s="1250"/>
      <c r="G50" s="1250"/>
      <c r="H50" s="1251"/>
      <c r="I50" s="86">
        <v>7559</v>
      </c>
      <c r="J50" s="87">
        <v>7819</v>
      </c>
      <c r="K50" s="87">
        <v>9351</v>
      </c>
      <c r="L50" s="87">
        <v>9926</v>
      </c>
      <c r="M50" s="88">
        <v>11055</v>
      </c>
    </row>
    <row r="51" spans="2:13" ht="27.75" customHeight="1" x14ac:dyDescent="0.15">
      <c r="B51" s="1244"/>
      <c r="C51" s="1245"/>
      <c r="D51" s="85"/>
      <c r="E51" s="1250" t="s">
        <v>36</v>
      </c>
      <c r="F51" s="1250"/>
      <c r="G51" s="1250"/>
      <c r="H51" s="1251"/>
      <c r="I51" s="86">
        <v>2273</v>
      </c>
      <c r="J51" s="87">
        <v>2103</v>
      </c>
      <c r="K51" s="87">
        <v>1962</v>
      </c>
      <c r="L51" s="87">
        <v>1904</v>
      </c>
      <c r="M51" s="88">
        <v>1602</v>
      </c>
    </row>
    <row r="52" spans="2:13" ht="27.75" customHeight="1" x14ac:dyDescent="0.15">
      <c r="B52" s="1246"/>
      <c r="C52" s="1247"/>
      <c r="D52" s="85"/>
      <c r="E52" s="1250" t="s">
        <v>37</v>
      </c>
      <c r="F52" s="1250"/>
      <c r="G52" s="1250"/>
      <c r="H52" s="1251"/>
      <c r="I52" s="86">
        <v>25889</v>
      </c>
      <c r="J52" s="87">
        <v>25795</v>
      </c>
      <c r="K52" s="87">
        <v>24791</v>
      </c>
      <c r="L52" s="87">
        <v>25027</v>
      </c>
      <c r="M52" s="88">
        <v>24185</v>
      </c>
    </row>
    <row r="53" spans="2:13" ht="27.75" customHeight="1" thickBot="1" x14ac:dyDescent="0.2">
      <c r="B53" s="1257" t="s">
        <v>38</v>
      </c>
      <c r="C53" s="1258"/>
      <c r="D53" s="92"/>
      <c r="E53" s="1259" t="s">
        <v>39</v>
      </c>
      <c r="F53" s="1259"/>
      <c r="G53" s="1259"/>
      <c r="H53" s="1260"/>
      <c r="I53" s="93">
        <v>6742</v>
      </c>
      <c r="J53" s="94">
        <v>6504</v>
      </c>
      <c r="K53" s="94">
        <v>4404</v>
      </c>
      <c r="L53" s="94">
        <v>2102</v>
      </c>
      <c r="M53" s="95">
        <v>837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eCb0vVccmaERIh5EI6oPKVSeMn2BiziFRSwGBgvVFZflqkBGUHqUMIWulSbUQO8kfJZXLHzJ0ySQiWVOZzV0Q==" saltValue="pksrDlzppk+AVJAlnAVq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4"/>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D55" zoomScale="70" zoomScaleNormal="7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6" t="s">
        <v>42</v>
      </c>
      <c r="D55" s="1266"/>
      <c r="E55" s="1267"/>
      <c r="F55" s="107">
        <v>3661</v>
      </c>
      <c r="G55" s="107">
        <v>3986</v>
      </c>
      <c r="H55" s="108">
        <v>4248</v>
      </c>
    </row>
    <row r="56" spans="2:8" ht="52.5" customHeight="1" x14ac:dyDescent="0.15">
      <c r="B56" s="109"/>
      <c r="C56" s="1268" t="s">
        <v>43</v>
      </c>
      <c r="D56" s="1268"/>
      <c r="E56" s="1269"/>
      <c r="F56" s="110">
        <v>1438</v>
      </c>
      <c r="G56" s="110">
        <v>1459</v>
      </c>
      <c r="H56" s="111">
        <v>1603</v>
      </c>
    </row>
    <row r="57" spans="2:8" ht="53.25" customHeight="1" x14ac:dyDescent="0.15">
      <c r="B57" s="109"/>
      <c r="C57" s="1270" t="s">
        <v>44</v>
      </c>
      <c r="D57" s="1270"/>
      <c r="E57" s="1271"/>
      <c r="F57" s="112">
        <v>4870</v>
      </c>
      <c r="G57" s="112">
        <v>5252</v>
      </c>
      <c r="H57" s="113">
        <v>5840</v>
      </c>
    </row>
    <row r="58" spans="2:8" ht="45.75" customHeight="1" x14ac:dyDescent="0.15">
      <c r="B58" s="114"/>
      <c r="C58" s="1261" t="s">
        <v>590</v>
      </c>
      <c r="D58" s="1262"/>
      <c r="E58" s="1263"/>
      <c r="F58" s="115">
        <v>1903</v>
      </c>
      <c r="G58" s="115">
        <v>2061</v>
      </c>
      <c r="H58" s="116">
        <v>2271</v>
      </c>
    </row>
    <row r="59" spans="2:8" ht="45.75" customHeight="1" x14ac:dyDescent="0.15">
      <c r="B59" s="114"/>
      <c r="C59" s="1261" t="s">
        <v>591</v>
      </c>
      <c r="D59" s="1262"/>
      <c r="E59" s="1263"/>
      <c r="F59" s="115">
        <v>1518</v>
      </c>
      <c r="G59" s="115">
        <v>1529</v>
      </c>
      <c r="H59" s="116">
        <v>1534</v>
      </c>
    </row>
    <row r="60" spans="2:8" ht="45.75" customHeight="1" x14ac:dyDescent="0.15">
      <c r="B60" s="114"/>
      <c r="C60" s="1261" t="s">
        <v>592</v>
      </c>
      <c r="D60" s="1262"/>
      <c r="E60" s="1263"/>
      <c r="F60" s="115">
        <v>1157</v>
      </c>
      <c r="G60" s="115">
        <v>1363</v>
      </c>
      <c r="H60" s="116">
        <v>1486</v>
      </c>
    </row>
    <row r="61" spans="2:8" ht="45.75" customHeight="1" x14ac:dyDescent="0.15">
      <c r="B61" s="114"/>
      <c r="C61" s="1261" t="s">
        <v>595</v>
      </c>
      <c r="D61" s="1262"/>
      <c r="E61" s="1263"/>
      <c r="F61" s="115" t="s">
        <v>593</v>
      </c>
      <c r="G61" s="115" t="s">
        <v>594</v>
      </c>
      <c r="H61" s="116">
        <v>250</v>
      </c>
    </row>
    <row r="62" spans="2:8" ht="45.75" customHeight="1" thickBot="1" x14ac:dyDescent="0.2">
      <c r="B62" s="117"/>
      <c r="C62" s="1272" t="s">
        <v>596</v>
      </c>
      <c r="D62" s="1273"/>
      <c r="E62" s="1274"/>
      <c r="F62" s="363">
        <v>150</v>
      </c>
      <c r="G62" s="363">
        <v>150</v>
      </c>
      <c r="H62" s="364">
        <v>150</v>
      </c>
    </row>
    <row r="63" spans="2:8" ht="52.5" customHeight="1" thickBot="1" x14ac:dyDescent="0.2">
      <c r="B63" s="118"/>
      <c r="C63" s="1264" t="s">
        <v>45</v>
      </c>
      <c r="D63" s="1264"/>
      <c r="E63" s="1265"/>
      <c r="F63" s="119">
        <v>9970</v>
      </c>
      <c r="G63" s="119">
        <v>10696</v>
      </c>
      <c r="H63" s="120">
        <v>11691</v>
      </c>
    </row>
    <row r="64" spans="2:8" ht="15" customHeight="1" x14ac:dyDescent="0.15"/>
    <row r="65" ht="0" hidden="1" customHeight="1" x14ac:dyDescent="0.15"/>
    <row r="66" ht="0" hidden="1" customHeight="1" x14ac:dyDescent="0.15"/>
  </sheetData>
  <sheetProtection algorithmName="SHA-512" hashValue="DOUFCJ03boMr9PEUS1PZgm/g+ZydYDpaMMALjp7u9haf+C9ekcODTAVWMNSEVxts5wPpYjXYLgop+15NrmCfLA==" saltValue="+RR3326jlyCAntkBteLKkA==" spinCount="100000" sheet="1" objects="1" scenarios="1"/>
  <mergeCells count="9">
    <mergeCell ref="C61:E61"/>
    <mergeCell ref="C63:E63"/>
    <mergeCell ref="C55:E55"/>
    <mergeCell ref="C56:E56"/>
    <mergeCell ref="C57:E57"/>
    <mergeCell ref="C58:E58"/>
    <mergeCell ref="C59:E59"/>
    <mergeCell ref="C60:E60"/>
    <mergeCell ref="C62:E62"/>
  </mergeCells>
  <phoneticPr fontId="4"/>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85" zoomScaleNormal="85"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68"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69"/>
      <c r="DG4" s="269"/>
      <c r="DH4" s="269"/>
      <c r="DI4" s="269"/>
      <c r="DJ4" s="269"/>
      <c r="DK4" s="269"/>
      <c r="DL4" s="269"/>
      <c r="DM4" s="269"/>
      <c r="DN4" s="269"/>
      <c r="DO4" s="269"/>
      <c r="DP4" s="269"/>
      <c r="DQ4" s="269"/>
      <c r="DR4" s="269"/>
      <c r="DS4" s="269"/>
      <c r="DT4" s="269"/>
      <c r="DU4" s="269"/>
      <c r="DV4" s="269"/>
      <c r="DW4" s="269"/>
    </row>
    <row r="5" spans="1:143" s="268"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69"/>
      <c r="DG5" s="269"/>
      <c r="DH5" s="269"/>
      <c r="DI5" s="269"/>
      <c r="DJ5" s="269"/>
      <c r="DK5" s="269"/>
      <c r="DL5" s="269"/>
      <c r="DM5" s="269"/>
      <c r="DN5" s="269"/>
      <c r="DO5" s="269"/>
      <c r="DP5" s="269"/>
      <c r="DQ5" s="269"/>
      <c r="DR5" s="269"/>
      <c r="DS5" s="269"/>
      <c r="DT5" s="269"/>
      <c r="DU5" s="269"/>
      <c r="DV5" s="269"/>
      <c r="DW5" s="269"/>
    </row>
    <row r="6" spans="1:143" s="268"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69"/>
      <c r="DG6" s="269"/>
      <c r="DH6" s="269"/>
      <c r="DI6" s="269"/>
      <c r="DJ6" s="269"/>
      <c r="DK6" s="269"/>
      <c r="DL6" s="269"/>
      <c r="DM6" s="269"/>
      <c r="DN6" s="269"/>
      <c r="DO6" s="269"/>
      <c r="DP6" s="269"/>
      <c r="DQ6" s="269"/>
      <c r="DR6" s="269"/>
      <c r="DS6" s="269"/>
      <c r="DT6" s="269"/>
      <c r="DU6" s="269"/>
      <c r="DV6" s="269"/>
      <c r="DW6" s="269"/>
    </row>
    <row r="7" spans="1:143" s="268"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69"/>
      <c r="DG7" s="269"/>
      <c r="DH7" s="269"/>
      <c r="DI7" s="269"/>
      <c r="DJ7" s="269"/>
      <c r="DK7" s="269"/>
      <c r="DL7" s="269"/>
      <c r="DM7" s="269"/>
      <c r="DN7" s="269"/>
      <c r="DO7" s="269"/>
      <c r="DP7" s="269"/>
      <c r="DQ7" s="269"/>
      <c r="DR7" s="269"/>
      <c r="DS7" s="269"/>
      <c r="DT7" s="269"/>
      <c r="DU7" s="269"/>
      <c r="DV7" s="269"/>
      <c r="DW7" s="269"/>
    </row>
    <row r="8" spans="1:143" s="268"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69"/>
      <c r="DG8" s="269"/>
      <c r="DH8" s="269"/>
      <c r="DI8" s="269"/>
      <c r="DJ8" s="269"/>
      <c r="DK8" s="269"/>
      <c r="DL8" s="269"/>
      <c r="DM8" s="269"/>
      <c r="DN8" s="269"/>
      <c r="DO8" s="269"/>
      <c r="DP8" s="269"/>
      <c r="DQ8" s="269"/>
      <c r="DR8" s="269"/>
      <c r="DS8" s="269"/>
      <c r="DT8" s="269"/>
      <c r="DU8" s="269"/>
      <c r="DV8" s="269"/>
      <c r="DW8" s="269"/>
    </row>
    <row r="9" spans="1:143" s="268"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69"/>
      <c r="DG9" s="269"/>
      <c r="DH9" s="269"/>
      <c r="DI9" s="269"/>
      <c r="DJ9" s="269"/>
      <c r="DK9" s="269"/>
      <c r="DL9" s="269"/>
      <c r="DM9" s="269"/>
      <c r="DN9" s="269"/>
      <c r="DO9" s="269"/>
      <c r="DP9" s="269"/>
      <c r="DQ9" s="269"/>
      <c r="DR9" s="269"/>
      <c r="DS9" s="269"/>
      <c r="DT9" s="269"/>
      <c r="DU9" s="269"/>
      <c r="DV9" s="269"/>
      <c r="DW9" s="269"/>
    </row>
    <row r="10" spans="1:143" s="268"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69"/>
      <c r="DG10" s="269"/>
      <c r="DH10" s="269"/>
      <c r="DI10" s="269"/>
      <c r="DJ10" s="269"/>
      <c r="DK10" s="269"/>
      <c r="DL10" s="269"/>
      <c r="DM10" s="269"/>
      <c r="DN10" s="269"/>
      <c r="DO10" s="269"/>
      <c r="DP10" s="269"/>
      <c r="DQ10" s="269"/>
      <c r="DR10" s="269"/>
      <c r="DS10" s="269"/>
      <c r="DT10" s="269"/>
      <c r="DU10" s="269"/>
      <c r="DV10" s="269"/>
      <c r="DW10" s="269"/>
      <c r="EM10" s="268" t="s">
        <v>597</v>
      </c>
    </row>
    <row r="11" spans="1:143" s="268"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69"/>
      <c r="DG11" s="269"/>
      <c r="DH11" s="269"/>
      <c r="DI11" s="269"/>
      <c r="DJ11" s="269"/>
      <c r="DK11" s="269"/>
      <c r="DL11" s="269"/>
      <c r="DM11" s="269"/>
      <c r="DN11" s="269"/>
      <c r="DO11" s="269"/>
      <c r="DP11" s="269"/>
      <c r="DQ11" s="269"/>
      <c r="DR11" s="269"/>
      <c r="DS11" s="269"/>
      <c r="DT11" s="269"/>
      <c r="DU11" s="269"/>
      <c r="DV11" s="269"/>
      <c r="DW11" s="269"/>
    </row>
    <row r="12" spans="1:143" s="268"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69"/>
      <c r="DG12" s="269"/>
      <c r="DH12" s="269"/>
      <c r="DI12" s="269"/>
      <c r="DJ12" s="269"/>
      <c r="DK12" s="269"/>
      <c r="DL12" s="269"/>
      <c r="DM12" s="269"/>
      <c r="DN12" s="269"/>
      <c r="DO12" s="269"/>
      <c r="DP12" s="269"/>
      <c r="DQ12" s="269"/>
      <c r="DR12" s="269"/>
      <c r="DS12" s="269"/>
      <c r="DT12" s="269"/>
      <c r="DU12" s="269"/>
      <c r="DV12" s="269"/>
      <c r="DW12" s="269"/>
      <c r="EM12" s="268" t="s">
        <v>597</v>
      </c>
    </row>
    <row r="13" spans="1:143" s="268"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69"/>
      <c r="DG13" s="269"/>
      <c r="DH13" s="269"/>
      <c r="DI13" s="269"/>
      <c r="DJ13" s="269"/>
      <c r="DK13" s="269"/>
      <c r="DL13" s="269"/>
      <c r="DM13" s="269"/>
      <c r="DN13" s="269"/>
      <c r="DO13" s="269"/>
      <c r="DP13" s="269"/>
      <c r="DQ13" s="269"/>
      <c r="DR13" s="269"/>
      <c r="DS13" s="269"/>
      <c r="DT13" s="269"/>
      <c r="DU13" s="269"/>
      <c r="DV13" s="269"/>
      <c r="DW13" s="269"/>
    </row>
    <row r="14" spans="1:143" s="268"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69"/>
      <c r="DG14" s="269"/>
      <c r="DH14" s="269"/>
      <c r="DI14" s="269"/>
      <c r="DJ14" s="269"/>
      <c r="DK14" s="269"/>
      <c r="DL14" s="269"/>
      <c r="DM14" s="269"/>
      <c r="DN14" s="269"/>
      <c r="DO14" s="269"/>
      <c r="DP14" s="269"/>
      <c r="DQ14" s="269"/>
      <c r="DR14" s="269"/>
      <c r="DS14" s="269"/>
      <c r="DT14" s="269"/>
      <c r="DU14" s="269"/>
      <c r="DV14" s="269"/>
      <c r="DW14" s="269"/>
    </row>
    <row r="15" spans="1:143" s="268"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69"/>
      <c r="DG15" s="269"/>
      <c r="DH15" s="269"/>
      <c r="DI15" s="269"/>
      <c r="DJ15" s="269"/>
      <c r="DK15" s="269"/>
      <c r="DL15" s="269"/>
      <c r="DM15" s="269"/>
      <c r="DN15" s="269"/>
      <c r="DO15" s="269"/>
      <c r="DP15" s="269"/>
      <c r="DQ15" s="269"/>
      <c r="DR15" s="269"/>
      <c r="DS15" s="269"/>
      <c r="DT15" s="269"/>
      <c r="DU15" s="269"/>
      <c r="DV15" s="269"/>
      <c r="DW15" s="269"/>
    </row>
    <row r="16" spans="1:143" s="268"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69"/>
      <c r="DG16" s="269"/>
      <c r="DH16" s="269"/>
      <c r="DI16" s="269"/>
      <c r="DJ16" s="269"/>
      <c r="DK16" s="269"/>
      <c r="DL16" s="269"/>
      <c r="DM16" s="269"/>
      <c r="DN16" s="269"/>
      <c r="DO16" s="269"/>
      <c r="DP16" s="269"/>
      <c r="DQ16" s="269"/>
      <c r="DR16" s="269"/>
      <c r="DS16" s="269"/>
      <c r="DT16" s="269"/>
      <c r="DU16" s="269"/>
      <c r="DV16" s="269"/>
      <c r="DW16" s="269"/>
    </row>
    <row r="17" spans="1:351" s="268"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69"/>
      <c r="DG17" s="269"/>
      <c r="DH17" s="269"/>
      <c r="DI17" s="269"/>
      <c r="DJ17" s="269"/>
      <c r="DK17" s="269"/>
      <c r="DL17" s="269"/>
      <c r="DM17" s="269"/>
      <c r="DN17" s="269"/>
      <c r="DO17" s="269"/>
      <c r="DP17" s="269"/>
      <c r="DQ17" s="269"/>
      <c r="DR17" s="269"/>
      <c r="DS17" s="269"/>
      <c r="DT17" s="269"/>
      <c r="DU17" s="269"/>
      <c r="DV17" s="269"/>
      <c r="DW17" s="269"/>
    </row>
    <row r="18" spans="1:351" s="268"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69"/>
      <c r="DG18" s="269"/>
      <c r="DH18" s="269"/>
      <c r="DI18" s="269"/>
      <c r="DJ18" s="269"/>
      <c r="DK18" s="269"/>
      <c r="DL18" s="269"/>
      <c r="DM18" s="269"/>
      <c r="DN18" s="269"/>
      <c r="DO18" s="269"/>
      <c r="DP18" s="269"/>
      <c r="DQ18" s="269"/>
      <c r="DR18" s="269"/>
      <c r="DS18" s="269"/>
      <c r="DT18" s="269"/>
      <c r="DU18" s="269"/>
      <c r="DV18" s="269"/>
      <c r="DW18" s="269"/>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601</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602</v>
      </c>
      <c r="AO51" s="1280"/>
      <c r="AP51" s="1280"/>
      <c r="AQ51" s="1280"/>
      <c r="AR51" s="1280"/>
      <c r="AS51" s="1280"/>
      <c r="AT51" s="1280"/>
      <c r="AU51" s="1280"/>
      <c r="AV51" s="1280"/>
      <c r="AW51" s="1280"/>
      <c r="AX51" s="1280"/>
      <c r="AY51" s="1280"/>
      <c r="AZ51" s="1280"/>
      <c r="BA51" s="1280"/>
      <c r="BB51" s="1280" t="s">
        <v>603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21.4</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60.8</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605</v>
      </c>
      <c r="AO55" s="1281"/>
      <c r="AP55" s="1281"/>
      <c r="AQ55" s="1281"/>
      <c r="AR55" s="1281"/>
      <c r="AS55" s="1281"/>
      <c r="AT55" s="1281"/>
      <c r="AU55" s="1281"/>
      <c r="AV55" s="1281"/>
      <c r="AW55" s="1281"/>
      <c r="AX55" s="1281"/>
      <c r="AY55" s="1281"/>
      <c r="AZ55" s="1281"/>
      <c r="BA55" s="1281"/>
      <c r="BB55" s="1280" t="s">
        <v>606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52.3</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608</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601</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602</v>
      </c>
      <c r="AO73" s="1280"/>
      <c r="AP73" s="1280"/>
      <c r="AQ73" s="1280"/>
      <c r="AR73" s="1280"/>
      <c r="AS73" s="1280"/>
      <c r="AT73" s="1280"/>
      <c r="AU73" s="1280"/>
      <c r="AV73" s="1280"/>
      <c r="AW73" s="1280"/>
      <c r="AX73" s="1280"/>
      <c r="AY73" s="1280"/>
      <c r="AZ73" s="1280"/>
      <c r="BA73" s="1280"/>
      <c r="BB73" s="1280" t="s">
        <v>606</v>
      </c>
      <c r="BC73" s="1280"/>
      <c r="BD73" s="1280"/>
      <c r="BE73" s="1280"/>
      <c r="BF73" s="1280"/>
      <c r="BG73" s="1280"/>
      <c r="BH73" s="1280"/>
      <c r="BI73" s="1280"/>
      <c r="BJ73" s="1280"/>
      <c r="BK73" s="1280"/>
      <c r="BL73" s="1280"/>
      <c r="BM73" s="1280"/>
      <c r="BN73" s="1280"/>
      <c r="BO73" s="1280"/>
      <c r="BP73" s="1277">
        <v>67.099999999999994</v>
      </c>
      <c r="BQ73" s="1277"/>
      <c r="BR73" s="1277"/>
      <c r="BS73" s="1277"/>
      <c r="BT73" s="1277"/>
      <c r="BU73" s="1277"/>
      <c r="BV73" s="1277"/>
      <c r="BW73" s="1277"/>
      <c r="BX73" s="1277">
        <v>66.599999999999994</v>
      </c>
      <c r="BY73" s="1277"/>
      <c r="BZ73" s="1277"/>
      <c r="CA73" s="1277"/>
      <c r="CB73" s="1277"/>
      <c r="CC73" s="1277"/>
      <c r="CD73" s="1277"/>
      <c r="CE73" s="1277"/>
      <c r="CF73" s="1277">
        <v>43.9</v>
      </c>
      <c r="CG73" s="1277"/>
      <c r="CH73" s="1277"/>
      <c r="CI73" s="1277"/>
      <c r="CJ73" s="1277"/>
      <c r="CK73" s="1277"/>
      <c r="CL73" s="1277"/>
      <c r="CM73" s="1277"/>
      <c r="CN73" s="1277">
        <v>21.4</v>
      </c>
      <c r="CO73" s="1277"/>
      <c r="CP73" s="1277"/>
      <c r="CQ73" s="1277"/>
      <c r="CR73" s="1277"/>
      <c r="CS73" s="1277"/>
      <c r="CT73" s="1277"/>
      <c r="CU73" s="1277"/>
      <c r="CV73" s="1277">
        <v>8.6999999999999993</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609</v>
      </c>
      <c r="BC75" s="1280"/>
      <c r="BD75" s="1280"/>
      <c r="BE75" s="1280"/>
      <c r="BF75" s="1280"/>
      <c r="BG75" s="1280"/>
      <c r="BH75" s="1280"/>
      <c r="BI75" s="1280"/>
      <c r="BJ75" s="1280"/>
      <c r="BK75" s="1280"/>
      <c r="BL75" s="1280"/>
      <c r="BM75" s="1280"/>
      <c r="BN75" s="1280"/>
      <c r="BO75" s="1280"/>
      <c r="BP75" s="1277">
        <v>15.9</v>
      </c>
      <c r="BQ75" s="1277"/>
      <c r="BR75" s="1277"/>
      <c r="BS75" s="1277"/>
      <c r="BT75" s="1277"/>
      <c r="BU75" s="1277"/>
      <c r="BV75" s="1277"/>
      <c r="BW75" s="1277"/>
      <c r="BX75" s="1277">
        <v>14</v>
      </c>
      <c r="BY75" s="1277"/>
      <c r="BZ75" s="1277"/>
      <c r="CA75" s="1277"/>
      <c r="CB75" s="1277"/>
      <c r="CC75" s="1277"/>
      <c r="CD75" s="1277"/>
      <c r="CE75" s="1277"/>
      <c r="CF75" s="1277">
        <v>12.7</v>
      </c>
      <c r="CG75" s="1277"/>
      <c r="CH75" s="1277"/>
      <c r="CI75" s="1277"/>
      <c r="CJ75" s="1277"/>
      <c r="CK75" s="1277"/>
      <c r="CL75" s="1277"/>
      <c r="CM75" s="1277"/>
      <c r="CN75" s="1277">
        <v>12.3</v>
      </c>
      <c r="CO75" s="1277"/>
      <c r="CP75" s="1277"/>
      <c r="CQ75" s="1277"/>
      <c r="CR75" s="1277"/>
      <c r="CS75" s="1277"/>
      <c r="CT75" s="1277"/>
      <c r="CU75" s="1277"/>
      <c r="CV75" s="1277">
        <v>12.5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610</v>
      </c>
      <c r="AO77" s="1281"/>
      <c r="AP77" s="1281"/>
      <c r="AQ77" s="1281"/>
      <c r="AR77" s="1281"/>
      <c r="AS77" s="1281"/>
      <c r="AT77" s="1281"/>
      <c r="AU77" s="1281"/>
      <c r="AV77" s="1281"/>
      <c r="AW77" s="1281"/>
      <c r="AX77" s="1281"/>
      <c r="AY77" s="1281"/>
      <c r="AZ77" s="1281"/>
      <c r="BA77" s="1281"/>
      <c r="BB77" s="1280" t="s">
        <v>606</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611</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b1PhNoNrxYx/JWRbrVqEeAeQPTcxKhWJyEKdo7oAgs6671MwGfvjSjIAZ+Qs8PGjzGZ0vH8kwGe+UnCev6cag==" saltValue="10mED+QzqTW/apOpemV3s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D1" zoomScale="70" zoomScaleNormal="70" zoomScaleSheetLayoutView="70" workbookViewId="0">
      <selection activeCell="AN65" sqref="AN65:DC69"/>
    </sheetView>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DCZJ9cIJlRrjOFHh0jKiYEOGDG/6okWAG0CZyoz2z84nfiHF3rexeTLSbW9xncjYtBl99Nnko3uVicFrp65IA==" saltValue="dimkmfiCW+roR2M4TqI24Q==" spinCount="100000" sheet="1" objects="1" scenarios="1"/>
  <dataConsolidate/>
  <phoneticPr fontId="4"/>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AN65" sqref="AN65:DC69"/>
    </sheetView>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c r="AG59" s="268"/>
      <c r="AH59" s="268"/>
    </row>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riTs1gdCXlxiDV3pkC8f3zzDP9MDGcOBUxxaJLTCvIIcCNAjvc9Qu57ntXBeSND9DrC4kOstQJfjl+5PHv2CQ==" saltValue="3gxUCIUjDfQ+7/8S2N+c3w==" spinCount="100000" sheet="1" objects="1" scenarios="1"/>
  <dataConsolidate/>
  <phoneticPr fontId="4"/>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554</v>
      </c>
      <c r="G2" s="134"/>
      <c r="H2" s="135"/>
    </row>
    <row r="3" spans="1:8" x14ac:dyDescent="0.15">
      <c r="A3" s="131" t="s">
        <v>547</v>
      </c>
      <c r="B3" s="136"/>
      <c r="C3" s="137"/>
      <c r="D3" s="138">
        <v>73433</v>
      </c>
      <c r="E3" s="139"/>
      <c r="F3" s="140">
        <v>90961</v>
      </c>
      <c r="G3" s="141"/>
      <c r="H3" s="142"/>
    </row>
    <row r="4" spans="1:8" x14ac:dyDescent="0.15">
      <c r="A4" s="143"/>
      <c r="B4" s="144"/>
      <c r="C4" s="145"/>
      <c r="D4" s="146">
        <v>19534</v>
      </c>
      <c r="E4" s="147"/>
      <c r="F4" s="148">
        <v>37720</v>
      </c>
      <c r="G4" s="149"/>
      <c r="H4" s="150"/>
    </row>
    <row r="5" spans="1:8" x14ac:dyDescent="0.15">
      <c r="A5" s="131" t="s">
        <v>549</v>
      </c>
      <c r="B5" s="136"/>
      <c r="C5" s="137"/>
      <c r="D5" s="138">
        <v>115474</v>
      </c>
      <c r="E5" s="139"/>
      <c r="F5" s="140">
        <v>106614</v>
      </c>
      <c r="G5" s="141"/>
      <c r="H5" s="142"/>
    </row>
    <row r="6" spans="1:8" x14ac:dyDescent="0.15">
      <c r="A6" s="143"/>
      <c r="B6" s="144"/>
      <c r="C6" s="145"/>
      <c r="D6" s="146">
        <v>25710</v>
      </c>
      <c r="E6" s="147"/>
      <c r="F6" s="148">
        <v>45545</v>
      </c>
      <c r="G6" s="149"/>
      <c r="H6" s="150"/>
    </row>
    <row r="7" spans="1:8" x14ac:dyDescent="0.15">
      <c r="A7" s="131" t="s">
        <v>550</v>
      </c>
      <c r="B7" s="136"/>
      <c r="C7" s="137"/>
      <c r="D7" s="138">
        <v>77152</v>
      </c>
      <c r="E7" s="139"/>
      <c r="F7" s="140">
        <v>81768</v>
      </c>
      <c r="G7" s="141"/>
      <c r="H7" s="142"/>
    </row>
    <row r="8" spans="1:8" x14ac:dyDescent="0.15">
      <c r="A8" s="143"/>
      <c r="B8" s="144"/>
      <c r="C8" s="145"/>
      <c r="D8" s="146">
        <v>37736</v>
      </c>
      <c r="E8" s="147"/>
      <c r="F8" s="148">
        <v>37917</v>
      </c>
      <c r="G8" s="149"/>
      <c r="H8" s="150"/>
    </row>
    <row r="9" spans="1:8" x14ac:dyDescent="0.15">
      <c r="A9" s="131" t="s">
        <v>551</v>
      </c>
      <c r="B9" s="136"/>
      <c r="C9" s="137"/>
      <c r="D9" s="138">
        <v>84917</v>
      </c>
      <c r="E9" s="139"/>
      <c r="F9" s="140">
        <v>65876</v>
      </c>
      <c r="G9" s="141"/>
      <c r="H9" s="142"/>
    </row>
    <row r="10" spans="1:8" x14ac:dyDescent="0.15">
      <c r="A10" s="143"/>
      <c r="B10" s="144"/>
      <c r="C10" s="145"/>
      <c r="D10" s="146">
        <v>61803</v>
      </c>
      <c r="E10" s="147"/>
      <c r="F10" s="148">
        <v>36484</v>
      </c>
      <c r="G10" s="149"/>
      <c r="H10" s="150"/>
    </row>
    <row r="11" spans="1:8" x14ac:dyDescent="0.15">
      <c r="A11" s="131" t="s">
        <v>552</v>
      </c>
      <c r="B11" s="136"/>
      <c r="C11" s="137"/>
      <c r="D11" s="138">
        <v>60767</v>
      </c>
      <c r="E11" s="139"/>
      <c r="F11" s="140">
        <v>68468</v>
      </c>
      <c r="G11" s="141"/>
      <c r="H11" s="142"/>
    </row>
    <row r="12" spans="1:8" x14ac:dyDescent="0.15">
      <c r="A12" s="143"/>
      <c r="B12" s="144"/>
      <c r="C12" s="151"/>
      <c r="D12" s="146">
        <v>34334</v>
      </c>
      <c r="E12" s="147"/>
      <c r="F12" s="148">
        <v>34140</v>
      </c>
      <c r="G12" s="149"/>
      <c r="H12" s="150"/>
    </row>
    <row r="13" spans="1:8" x14ac:dyDescent="0.15">
      <c r="A13" s="131"/>
      <c r="B13" s="136"/>
      <c r="C13" s="152"/>
      <c r="D13" s="153">
        <v>82349</v>
      </c>
      <c r="E13" s="154"/>
      <c r="F13" s="155">
        <v>82737</v>
      </c>
      <c r="G13" s="156"/>
      <c r="H13" s="142"/>
    </row>
    <row r="14" spans="1:8" x14ac:dyDescent="0.15">
      <c r="A14" s="143"/>
      <c r="B14" s="144"/>
      <c r="C14" s="145"/>
      <c r="D14" s="146">
        <v>35823</v>
      </c>
      <c r="E14" s="147"/>
      <c r="F14" s="148">
        <v>38361</v>
      </c>
      <c r="G14" s="149"/>
      <c r="H14" s="150"/>
    </row>
    <row r="17" spans="1:11" x14ac:dyDescent="0.15">
      <c r="A17" s="127" t="s">
        <v>47</v>
      </c>
    </row>
    <row r="18" spans="1:11" x14ac:dyDescent="0.15">
      <c r="A18" s="157"/>
      <c r="B18" s="157" t="str">
        <f>実質収支比率等に係る経年分析!F$46</f>
        <v>H25</v>
      </c>
      <c r="C18" s="157" t="str">
        <f>実質収支比率等に係る経年分析!G$46</f>
        <v>H26</v>
      </c>
      <c r="D18" s="157" t="str">
        <f>実質収支比率等に係る経年分析!H$46</f>
        <v>H27</v>
      </c>
      <c r="E18" s="157" t="str">
        <f>実質収支比率等に係る経年分析!I$46</f>
        <v>H28</v>
      </c>
      <c r="F18" s="157" t="str">
        <f>実質収支比率等に係る経年分析!J$46</f>
        <v>H29</v>
      </c>
    </row>
    <row r="19" spans="1:11" x14ac:dyDescent="0.15">
      <c r="A19" s="157" t="s">
        <v>48</v>
      </c>
      <c r="B19" s="157">
        <f>ROUND(VALUE(SUBSTITUTE(実質収支比率等に係る経年分析!F$48,"▲","-")),2)</f>
        <v>3.97</v>
      </c>
      <c r="C19" s="157">
        <f>ROUND(VALUE(SUBSTITUTE(実質収支比率等に係る経年分析!G$48,"▲","-")),2)</f>
        <v>5.35</v>
      </c>
      <c r="D19" s="157">
        <f>ROUND(VALUE(SUBSTITUTE(実質収支比率等に係る経年分析!H$48,"▲","-")),2)</f>
        <v>4.18</v>
      </c>
      <c r="E19" s="157">
        <f>ROUND(VALUE(SUBSTITUTE(実質収支比率等に係る経年分析!I$48,"▲","-")),2)</f>
        <v>4.04</v>
      </c>
      <c r="F19" s="157">
        <f>ROUND(VALUE(SUBSTITUTE(実質収支比率等に係る経年分析!J$48,"▲","-")),2)</f>
        <v>4.93</v>
      </c>
    </row>
    <row r="20" spans="1:11" x14ac:dyDescent="0.15">
      <c r="A20" s="157" t="s">
        <v>49</v>
      </c>
      <c r="B20" s="157">
        <f>ROUND(VALUE(SUBSTITUTE(実質収支比率等に係る経年分析!F$47,"▲","-")),2)</f>
        <v>24.43</v>
      </c>
      <c r="C20" s="157">
        <f>ROUND(VALUE(SUBSTITUTE(実質収支比率等に係る経年分析!G$47,"▲","-")),2)</f>
        <v>27</v>
      </c>
      <c r="D20" s="157">
        <f>ROUND(VALUE(SUBSTITUTE(実質収支比率等に係る経年分析!H$47,"▲","-")),2)</f>
        <v>29.41</v>
      </c>
      <c r="E20" s="157">
        <f>ROUND(VALUE(SUBSTITUTE(実質収支比率等に係る経年分析!I$47,"▲","-")),2)</f>
        <v>32.630000000000003</v>
      </c>
      <c r="F20" s="157">
        <f>ROUND(VALUE(SUBSTITUTE(実質収支比率等に係る経年分析!J$47,"▲","-")),2)</f>
        <v>35.47</v>
      </c>
    </row>
    <row r="21" spans="1:11" x14ac:dyDescent="0.15">
      <c r="A21" s="157" t="s">
        <v>50</v>
      </c>
      <c r="B21" s="157">
        <f>IF(ISNUMBER(VALUE(SUBSTITUTE(実質収支比率等に係る経年分析!F$49,"▲","-"))),ROUND(VALUE(SUBSTITUTE(実質収支比率等に係る経年分析!F$49,"▲","-")),2),NA())</f>
        <v>-0.05</v>
      </c>
      <c r="C21" s="157">
        <f>IF(ISNUMBER(VALUE(SUBSTITUTE(実質収支比率等に係る経年分析!G$49,"▲","-"))),ROUND(VALUE(SUBSTITUTE(実質収支比率等に係る経年分析!G$49,"▲","-")),2),NA())</f>
        <v>1.31</v>
      </c>
      <c r="D21" s="157">
        <f>IF(ISNUMBER(VALUE(SUBSTITUTE(実質収支比率等に係る経年分析!H$49,"▲","-"))),ROUND(VALUE(SUBSTITUTE(実質収支比率等に係る経年分析!H$49,"▲","-")),2),NA())</f>
        <v>1.45</v>
      </c>
      <c r="E21" s="157">
        <f>IF(ISNUMBER(VALUE(SUBSTITUTE(実質収支比率等に係る経年分析!I$49,"▲","-"))),ROUND(VALUE(SUBSTITUTE(実質収支比率等に係る経年分析!I$49,"▲","-")),2),NA())</f>
        <v>0.23</v>
      </c>
      <c r="F21" s="157">
        <f>IF(ISNUMBER(VALUE(SUBSTITUTE(実質収支比率等に係る経年分析!J$49,"▲","-"))),ROUND(VALUE(SUBSTITUTE(実質収支比率等に係る経年分析!J$49,"▲","-")),2),NA())</f>
        <v>0.9</v>
      </c>
    </row>
    <row r="24" spans="1:11" x14ac:dyDescent="0.15">
      <c r="A24" s="127" t="s">
        <v>51</v>
      </c>
    </row>
    <row r="25" spans="1:11" x14ac:dyDescent="0.15">
      <c r="A25" s="158"/>
      <c r="B25" s="158" t="str">
        <f>連結実質赤字比率に係る赤字・黒字の構成分析!F$33</f>
        <v>H25</v>
      </c>
      <c r="C25" s="158"/>
      <c r="D25" s="158" t="str">
        <f>連結実質赤字比率に係る赤字・黒字の構成分析!G$33</f>
        <v>H26</v>
      </c>
      <c r="E25" s="158"/>
      <c r="F25" s="158" t="str">
        <f>連結実質赤字比率に係る赤字・黒字の構成分析!H$33</f>
        <v>H27</v>
      </c>
      <c r="G25" s="158"/>
      <c r="H25" s="158" t="str">
        <f>連結実質赤字比率に係る赤字・黒字の構成分析!I$33</f>
        <v>H28</v>
      </c>
      <c r="I25" s="158"/>
      <c r="J25" s="158" t="str">
        <f>連結実質赤字比率に係る赤字・黒字の構成分析!J$33</f>
        <v>H29</v>
      </c>
      <c r="K25" s="158"/>
    </row>
    <row r="26" spans="1:11" x14ac:dyDescent="0.15">
      <c r="A26" s="158"/>
      <c r="B26" s="158" t="s">
        <v>52</v>
      </c>
      <c r="C26" s="158" t="s">
        <v>53</v>
      </c>
      <c r="D26" s="158" t="s">
        <v>52</v>
      </c>
      <c r="E26" s="158" t="s">
        <v>53</v>
      </c>
      <c r="F26" s="158" t="s">
        <v>52</v>
      </c>
      <c r="G26" s="158" t="s">
        <v>53</v>
      </c>
      <c r="H26" s="158" t="s">
        <v>52</v>
      </c>
      <c r="I26" s="158" t="s">
        <v>53</v>
      </c>
      <c r="J26" s="158" t="s">
        <v>52</v>
      </c>
      <c r="K26" s="158" t="s">
        <v>53</v>
      </c>
    </row>
    <row r="27" spans="1:11" x14ac:dyDescent="0.15">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#N/A</v>
      </c>
      <c r="C27" s="158">
        <f>IF(ROUND(VALUE(SUBSTITUTE(連結実質赤字比率に係る赤字・黒字の構成分析!F$43,"▲", "-")), 2) &gt;= 0, ABS(ROUND(VALUE(SUBSTITUTE(連結実質赤字比率に係る赤字・黒字の構成分析!F$43,"▲", "-")), 2)), NA())</f>
        <v>2.0499999999999998</v>
      </c>
      <c r="D27" s="158" t="e">
        <f>IF(ROUND(VALUE(SUBSTITUTE(連結実質赤字比率に係る赤字・黒字の構成分析!G$43,"▲", "-")), 2) &lt; 0, ABS(ROUND(VALUE(SUBSTITUTE(連結実質赤字比率に係る赤字・黒字の構成分析!G$43,"▲", "-")), 2)), NA())</f>
        <v>#N/A</v>
      </c>
      <c r="E27" s="158">
        <f>IF(ROUND(VALUE(SUBSTITUTE(連結実質赤字比率に係る赤字・黒字の構成分析!G$43,"▲", "-")), 2) &gt;= 0, ABS(ROUND(VALUE(SUBSTITUTE(連結実質赤字比率に係る赤字・黒字の構成分析!G$43,"▲", "-")), 2)), NA())</f>
        <v>0.26</v>
      </c>
      <c r="F27" s="158" t="e">
        <f>IF(ROUND(VALUE(SUBSTITUTE(連結実質赤字比率に係る赤字・黒字の構成分析!H$43,"▲", "-")), 2) &lt; 0, ABS(ROUND(VALUE(SUBSTITUTE(連結実質赤字比率に係る赤字・黒字の構成分析!H$43,"▲", "-")), 2)), NA())</f>
        <v>#N/A</v>
      </c>
      <c r="G27" s="158">
        <f>IF(ROUND(VALUE(SUBSTITUTE(連結実質赤字比率に係る赤字・黒字の構成分析!H$43,"▲", "-")), 2) &gt;= 0, ABS(ROUND(VALUE(SUBSTITUTE(連結実質赤字比率に係る赤字・黒字の構成分析!H$43,"▲", "-")), 2)), NA())</f>
        <v>0.28999999999999998</v>
      </c>
      <c r="H27" s="158" t="e">
        <f>IF(ROUND(VALUE(SUBSTITUTE(連結実質赤字比率に係る赤字・黒字の構成分析!I$43,"▲", "-")), 2) &lt; 0, ABS(ROUND(VALUE(SUBSTITUTE(連結実質赤字比率に係る赤字・黒字の構成分析!I$43,"▲", "-")), 2)), NA())</f>
        <v>#N/A</v>
      </c>
      <c r="I27" s="158">
        <f>IF(ROUND(VALUE(SUBSTITUTE(連結実質赤字比率に係る赤字・黒字の構成分析!I$43,"▲", "-")), 2) &gt;= 0, ABS(ROUND(VALUE(SUBSTITUTE(連結実質赤字比率に係る赤字・黒字の構成分析!I$43,"▲", "-")), 2)), NA())</f>
        <v>0.23</v>
      </c>
      <c r="J27" s="158" t="e">
        <f>IF(ROUND(VALUE(SUBSTITUTE(連結実質赤字比率に係る赤字・黒字の構成分析!J$43,"▲", "-")), 2) &lt; 0, ABS(ROUND(VALUE(SUBSTITUTE(連結実質赤字比率に係る赤字・黒字の構成分析!J$43,"▲", "-")), 2)), NA())</f>
        <v>#N/A</v>
      </c>
      <c r="K27" s="158">
        <f>IF(ROUND(VALUE(SUBSTITUTE(連結実質赤字比率に係る赤字・黒字の構成分析!J$43,"▲", "-")), 2) &gt;= 0, ABS(ROUND(VALUE(SUBSTITUTE(連結実質赤字比率に係る赤字・黒字の構成分析!J$43,"▲", "-")), 2)), NA())</f>
        <v>0.25</v>
      </c>
    </row>
    <row r="28" spans="1:11" x14ac:dyDescent="0.15">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15">
      <c r="A29" s="158" t="str">
        <f>IF(連結実質赤字比率に係る赤字・黒字の構成分析!C$41="",NA(),連結実質赤字比率に係る赤字・黒字の構成分析!C$41)</f>
        <v>備前市宅地造成分譲事業特別会計</v>
      </c>
      <c r="B29" s="158" t="e">
        <f>IF(ROUND(VALUE(SUBSTITUTE(連結実質赤字比率に係る赤字・黒字の構成分析!F$41,"▲", "-")), 2) &lt; 0, ABS(ROUND(VALUE(SUBSTITUTE(連結実質赤字比率に係る赤字・黒字の構成分析!F$41,"▲", "-")), 2)), NA())</f>
        <v>#N/A</v>
      </c>
      <c r="C29" s="158">
        <f>IF(ROUND(VALUE(SUBSTITUTE(連結実質赤字比率に係る赤字・黒字の構成分析!F$41,"▲", "-")), 2) &gt;= 0, ABS(ROUND(VALUE(SUBSTITUTE(連結実質赤字比率に係る赤字・黒字の構成分析!F$41,"▲", "-")), 2)), NA())</f>
        <v>0.34</v>
      </c>
      <c r="D29" s="158" t="e">
        <f>IF(ROUND(VALUE(SUBSTITUTE(連結実質赤字比率に係る赤字・黒字の構成分析!G$41,"▲", "-")), 2) &lt; 0, ABS(ROUND(VALUE(SUBSTITUTE(連結実質赤字比率に係る赤字・黒字の構成分析!G$41,"▲", "-")), 2)), NA())</f>
        <v>#N/A</v>
      </c>
      <c r="E29" s="158">
        <f>IF(ROUND(VALUE(SUBSTITUTE(連結実質赤字比率に係る赤字・黒字の構成分析!G$41,"▲", "-")), 2) &gt;= 0, ABS(ROUND(VALUE(SUBSTITUTE(連結実質赤字比率に係る赤字・黒字の構成分析!G$41,"▲", "-")), 2)), NA())</f>
        <v>0.34</v>
      </c>
      <c r="F29" s="158" t="e">
        <f>IF(ROUND(VALUE(SUBSTITUTE(連結実質赤字比率に係る赤字・黒字の構成分析!H$41,"▲", "-")), 2) &lt; 0, ABS(ROUND(VALUE(SUBSTITUTE(連結実質赤字比率に係る赤字・黒字の構成分析!H$41,"▲", "-")), 2)), NA())</f>
        <v>#N/A</v>
      </c>
      <c r="G29" s="158">
        <f>IF(ROUND(VALUE(SUBSTITUTE(連結実質赤字比率に係る赤字・黒字の構成分析!H$41,"▲", "-")), 2) &gt;= 0, ABS(ROUND(VALUE(SUBSTITUTE(連結実質赤字比率に係る赤字・黒字の構成分析!H$41,"▲", "-")), 2)), NA())</f>
        <v>0.12</v>
      </c>
      <c r="H29" s="158" t="e">
        <f>IF(ROUND(VALUE(SUBSTITUTE(連結実質赤字比率に係る赤字・黒字の構成分析!I$41,"▲", "-")), 2) &lt; 0, ABS(ROUND(VALUE(SUBSTITUTE(連結実質赤字比率に係る赤字・黒字の構成分析!I$41,"▲", "-")), 2)), NA())</f>
        <v>#N/A</v>
      </c>
      <c r="I29" s="158">
        <f>IF(ROUND(VALUE(SUBSTITUTE(連結実質赤字比率に係る赤字・黒字の構成分析!I$41,"▲", "-")), 2) &gt;= 0, ABS(ROUND(VALUE(SUBSTITUTE(連結実質赤字比率に係る赤字・黒字の構成分析!I$41,"▲", "-")), 2)), NA())</f>
        <v>7.0000000000000007E-2</v>
      </c>
      <c r="J29" s="158" t="e">
        <f>IF(ROUND(VALUE(SUBSTITUTE(連結実質赤字比率に係る赤字・黒字の構成分析!J$41,"▲", "-")), 2) &lt; 0, ABS(ROUND(VALUE(SUBSTITUTE(連結実質赤字比率に係る赤字・黒字の構成分析!J$41,"▲", "-")), 2)), NA())</f>
        <v>#N/A</v>
      </c>
      <c r="K29" s="158">
        <f>IF(ROUND(VALUE(SUBSTITUTE(連結実質赤字比率に係る赤字・黒字の構成分析!J$41,"▲", "-")), 2) &gt;= 0, ABS(ROUND(VALUE(SUBSTITUTE(連結実質赤字比率に係る赤字・黒字の構成分析!J$41,"▲", "-")), 2)), NA())</f>
        <v>0.12</v>
      </c>
    </row>
    <row r="30" spans="1:11" x14ac:dyDescent="0.15">
      <c r="A30" s="158" t="str">
        <f>IF(連結実質赤字比率に係る赤字・黒字の構成分析!C$40="",NA(),連結実質赤字比率に係る赤字・黒字の構成分析!C$40)</f>
        <v>備前市介護保険事業特別会計（介護保険事業勘定）</v>
      </c>
      <c r="B30" s="158" t="e">
        <f>IF(ROUND(VALUE(SUBSTITUTE(連結実質赤字比率に係る赤字・黒字の構成分析!F$40,"▲", "-")), 2) &lt; 0, ABS(ROUND(VALUE(SUBSTITUTE(連結実質赤字比率に係る赤字・黒字の構成分析!F$40,"▲", "-")), 2)), NA())</f>
        <v>#N/A</v>
      </c>
      <c r="C30" s="158">
        <f>IF(ROUND(VALUE(SUBSTITUTE(連結実質赤字比率に係る赤字・黒字の構成分析!F$40,"▲", "-")), 2) &gt;= 0, ABS(ROUND(VALUE(SUBSTITUTE(連結実質赤字比率に係る赤字・黒字の構成分析!F$40,"▲", "-")), 2)), NA())</f>
        <v>0.53</v>
      </c>
      <c r="D30" s="158" t="e">
        <f>IF(ROUND(VALUE(SUBSTITUTE(連結実質赤字比率に係る赤字・黒字の構成分析!G$40,"▲", "-")), 2) &lt; 0, ABS(ROUND(VALUE(SUBSTITUTE(連結実質赤字比率に係る赤字・黒字の構成分析!G$40,"▲", "-")), 2)), NA())</f>
        <v>#N/A</v>
      </c>
      <c r="E30" s="158">
        <f>IF(ROUND(VALUE(SUBSTITUTE(連結実質赤字比率に係る赤字・黒字の構成分析!G$40,"▲", "-")), 2) &gt;= 0, ABS(ROUND(VALUE(SUBSTITUTE(連結実質赤字比率に係る赤字・黒字の構成分析!G$40,"▲", "-")), 2)), NA())</f>
        <v>0.72</v>
      </c>
      <c r="F30" s="158" t="e">
        <f>IF(ROUND(VALUE(SUBSTITUTE(連結実質赤字比率に係る赤字・黒字の構成分析!H$40,"▲", "-")), 2) &lt; 0, ABS(ROUND(VALUE(SUBSTITUTE(連結実質赤字比率に係る赤字・黒字の構成分析!H$40,"▲", "-")), 2)), NA())</f>
        <v>#N/A</v>
      </c>
      <c r="G30" s="158">
        <f>IF(ROUND(VALUE(SUBSTITUTE(連結実質赤字比率に係る赤字・黒字の構成分析!H$40,"▲", "-")), 2) &gt;= 0, ABS(ROUND(VALUE(SUBSTITUTE(連結実質赤字比率に係る赤字・黒字の構成分析!H$40,"▲", "-")), 2)), NA())</f>
        <v>0.85</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1.69</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1.79</v>
      </c>
    </row>
    <row r="31" spans="1:11" x14ac:dyDescent="0.15">
      <c r="A31" s="158" t="str">
        <f>IF(連結実質赤字比率に係る赤字・黒字の構成分析!C$39="",NA(),連結実質赤字比率に係る赤字・黒字の構成分析!C$39)</f>
        <v>備前市国民健康保険事業特別会計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0.17</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0.92</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1.17</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2.08</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2.99</v>
      </c>
    </row>
    <row r="32" spans="1:11" x14ac:dyDescent="0.15">
      <c r="A32" s="158" t="str">
        <f>IF(連結実質赤字比率に係る赤字・黒字の構成分析!C$38="",NA(),連結実質赤字比率に係る赤字・黒字の構成分析!C$38)</f>
        <v>備前市下水道事業会計</v>
      </c>
      <c r="B32" s="158" t="e">
        <f>IF(ROUND(VALUE(SUBSTITUTE(連結実質赤字比率に係る赤字・黒字の構成分析!F$38,"▲", "-")), 2) &lt; 0, ABS(ROUND(VALUE(SUBSTITUTE(連結実質赤字比率に係る赤字・黒字の構成分析!F$38,"▲", "-")), 2)), NA())</f>
        <v>#VALUE!</v>
      </c>
      <c r="C32" s="158" t="e">
        <f>IF(ROUND(VALUE(SUBSTITUTE(連結実質赤字比率に係る赤字・黒字の構成分析!F$38,"▲", "-")), 2) &gt;= 0, ABS(ROUND(VALUE(SUBSTITUTE(連結実質赤字比率に係る赤字・黒字の構成分析!F$38,"▲", "-")), 2)), NA())</f>
        <v>#VALUE!</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2.0099999999999998</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2.48</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2</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4.28</v>
      </c>
    </row>
    <row r="33" spans="1:16" x14ac:dyDescent="0.15">
      <c r="A33" s="158" t="str">
        <f>IF(連結実質赤字比率に係る赤字・黒字の構成分析!C$37="",NA(),連結実質赤字比率に係る赤字・黒字の構成分析!C$37)</f>
        <v>備前市企業用地造成事業特別会計</v>
      </c>
      <c r="B33" s="158" t="e">
        <f>IF(ROUND(VALUE(SUBSTITUTE(連結実質赤字比率に係る赤字・黒字の構成分析!F$37,"▲", "-")), 2) &lt; 0, ABS(ROUND(VALUE(SUBSTITUTE(連結実質赤字比率に係る赤字・黒字の構成分析!F$37,"▲", "-")), 2)), NA())</f>
        <v>#VALUE!</v>
      </c>
      <c r="C33" s="158" t="e">
        <f>IF(ROUND(VALUE(SUBSTITUTE(連結実質赤字比率に係る赤字・黒字の構成分析!F$37,"▲", "-")), 2) &gt;= 0, ABS(ROUND(VALUE(SUBSTITUTE(連結実質赤字比率に係る赤字・黒字の構成分析!F$37,"▲", "-")), 2)), NA())</f>
        <v>#VALUE!</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0</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0</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0</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4.37</v>
      </c>
    </row>
    <row r="34" spans="1:16" x14ac:dyDescent="0.15">
      <c r="A34" s="158" t="str">
        <f>IF(連結実質赤字比率に係る赤字・黒字の構成分析!C$36="",NA(),連結実質赤字比率に係る赤字・黒字の構成分析!C$36)</f>
        <v>一般会計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3.87</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5.21</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3.99</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3.89</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4.74</v>
      </c>
    </row>
    <row r="35" spans="1:16" x14ac:dyDescent="0.15">
      <c r="A35" s="158" t="str">
        <f>IF(連結実質赤字比率に係る赤字・黒字の構成分析!C$35="",NA(),連結実質赤字比率に係る赤字・黒字の構成分析!C$35)</f>
        <v>備前市病院事業会計</v>
      </c>
      <c r="B35" s="158" t="e">
        <f>IF(ROUND(VALUE(SUBSTITUTE(連結実質赤字比率に係る赤字・黒字の構成分析!F$35,"▲", "-")), 2) &lt; 0, ABS(ROUND(VALUE(SUBSTITUTE(連結実質赤字比率に係る赤字・黒字の構成分析!F$35,"▲", "-")), 2)), NA())</f>
        <v>#N/A</v>
      </c>
      <c r="C35" s="158">
        <f>IF(ROUND(VALUE(SUBSTITUTE(連結実質赤字比率に係る赤字・黒字の構成分析!F$35,"▲", "-")), 2) &gt;= 0, ABS(ROUND(VALUE(SUBSTITUTE(連結実質赤字比率に係る赤字・黒字の構成分析!F$35,"▲", "-")), 2)), NA())</f>
        <v>23.77</v>
      </c>
      <c r="D35" s="158" t="e">
        <f>IF(ROUND(VALUE(SUBSTITUTE(連結実質赤字比率に係る赤字・黒字の構成分析!G$35,"▲", "-")), 2) &lt; 0, ABS(ROUND(VALUE(SUBSTITUTE(連結実質赤字比率に係る赤字・黒字の構成分析!G$35,"▲", "-")), 2)), NA())</f>
        <v>#N/A</v>
      </c>
      <c r="E35" s="158">
        <f>IF(ROUND(VALUE(SUBSTITUTE(連結実質赤字比率に係る赤字・黒字の構成分析!G$35,"▲", "-")), 2) &gt;= 0, ABS(ROUND(VALUE(SUBSTITUTE(連結実質赤字比率に係る赤字・黒字の構成分析!G$35,"▲", "-")), 2)), NA())</f>
        <v>24.89</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15.72</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13.63</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12.68</v>
      </c>
    </row>
    <row r="36" spans="1:16" x14ac:dyDescent="0.15">
      <c r="A36" s="158" t="str">
        <f>IF(連結実質赤字比率に係る赤字・黒字の構成分析!C$34="",NA(),連結実質赤字比率に係る赤字・黒字の構成分析!C$34)</f>
        <v>備前市水道事業会計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17.52</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17.72</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18.63</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19.59</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19.18</v>
      </c>
    </row>
    <row r="39" spans="1:16" x14ac:dyDescent="0.15">
      <c r="A39" s="127" t="s">
        <v>54</v>
      </c>
    </row>
    <row r="40" spans="1:16" x14ac:dyDescent="0.15">
      <c r="A40" s="159"/>
      <c r="B40" s="159" t="str">
        <f>'実質公債費比率（分子）の構造'!K$44</f>
        <v>H25</v>
      </c>
      <c r="C40" s="159"/>
      <c r="D40" s="159"/>
      <c r="E40" s="159" t="str">
        <f>'実質公債費比率（分子）の構造'!L$44</f>
        <v>H26</v>
      </c>
      <c r="F40" s="159"/>
      <c r="G40" s="159"/>
      <c r="H40" s="159" t="str">
        <f>'実質公債費比率（分子）の構造'!M$44</f>
        <v>H27</v>
      </c>
      <c r="I40" s="159"/>
      <c r="J40" s="159"/>
      <c r="K40" s="159" t="str">
        <f>'実質公債費比率（分子）の構造'!N$44</f>
        <v>H28</v>
      </c>
      <c r="L40" s="159"/>
      <c r="M40" s="159"/>
      <c r="N40" s="159" t="str">
        <f>'実質公債費比率（分子）の構造'!O$44</f>
        <v>H29</v>
      </c>
      <c r="O40" s="159"/>
      <c r="P40" s="159"/>
    </row>
    <row r="41" spans="1:16" x14ac:dyDescent="0.15">
      <c r="A41" s="159"/>
      <c r="B41" s="159" t="s">
        <v>55</v>
      </c>
      <c r="C41" s="159"/>
      <c r="D41" s="159" t="s">
        <v>56</v>
      </c>
      <c r="E41" s="159" t="s">
        <v>55</v>
      </c>
      <c r="F41" s="159"/>
      <c r="G41" s="159" t="s">
        <v>56</v>
      </c>
      <c r="H41" s="159" t="s">
        <v>55</v>
      </c>
      <c r="I41" s="159"/>
      <c r="J41" s="159" t="s">
        <v>56</v>
      </c>
      <c r="K41" s="159" t="s">
        <v>55</v>
      </c>
      <c r="L41" s="159"/>
      <c r="M41" s="159" t="s">
        <v>56</v>
      </c>
      <c r="N41" s="159" t="s">
        <v>55</v>
      </c>
      <c r="O41" s="159"/>
      <c r="P41" s="159" t="s">
        <v>56</v>
      </c>
    </row>
    <row r="42" spans="1:16" x14ac:dyDescent="0.15">
      <c r="A42" s="159" t="s">
        <v>57</v>
      </c>
      <c r="B42" s="159"/>
      <c r="C42" s="159"/>
      <c r="D42" s="159">
        <f>'実質公債費比率（分子）の構造'!K$52</f>
        <v>2666</v>
      </c>
      <c r="E42" s="159"/>
      <c r="F42" s="159"/>
      <c r="G42" s="159">
        <f>'実質公債費比率（分子）の構造'!L$52</f>
        <v>2685</v>
      </c>
      <c r="H42" s="159"/>
      <c r="I42" s="159"/>
      <c r="J42" s="159">
        <f>'実質公債費比率（分子）の構造'!M$52</f>
        <v>2599</v>
      </c>
      <c r="K42" s="159"/>
      <c r="L42" s="159"/>
      <c r="M42" s="159">
        <f>'実質公債費比率（分子）の構造'!N$52</f>
        <v>2619</v>
      </c>
      <c r="N42" s="159"/>
      <c r="O42" s="159"/>
      <c r="P42" s="159">
        <f>'実質公債費比率（分子）の構造'!O$52</f>
        <v>2563</v>
      </c>
    </row>
    <row r="43" spans="1:16" x14ac:dyDescent="0.15">
      <c r="A43" s="159" t="s">
        <v>58</v>
      </c>
      <c r="B43" s="159">
        <f>'実質公債費比率（分子）の構造'!K$51</f>
        <v>1</v>
      </c>
      <c r="C43" s="159"/>
      <c r="D43" s="159"/>
      <c r="E43" s="159">
        <f>'実質公債費比率（分子）の構造'!L$51</f>
        <v>1</v>
      </c>
      <c r="F43" s="159"/>
      <c r="G43" s="159"/>
      <c r="H43" s="159" t="str">
        <f>'実質公債費比率（分子）の構造'!M$51</f>
        <v>-</v>
      </c>
      <c r="I43" s="159"/>
      <c r="J43" s="159"/>
      <c r="K43" s="159" t="str">
        <f>'実質公債費比率（分子）の構造'!N$51</f>
        <v>-</v>
      </c>
      <c r="L43" s="159"/>
      <c r="M43" s="159"/>
      <c r="N43" s="159" t="str">
        <f>'実質公債費比率（分子）の構造'!O$51</f>
        <v>-</v>
      </c>
      <c r="O43" s="159"/>
      <c r="P43" s="159"/>
    </row>
    <row r="44" spans="1:16" x14ac:dyDescent="0.15">
      <c r="A44" s="159" t="s">
        <v>59</v>
      </c>
      <c r="B44" s="159">
        <f>'実質公債費比率（分子）の構造'!K$50</f>
        <v>53</v>
      </c>
      <c r="C44" s="159"/>
      <c r="D44" s="159"/>
      <c r="E44" s="159">
        <f>'実質公債費比率（分子）の構造'!L$50</f>
        <v>36</v>
      </c>
      <c r="F44" s="159"/>
      <c r="G44" s="159"/>
      <c r="H44" s="159">
        <f>'実質公債費比率（分子）の構造'!M$50</f>
        <v>22</v>
      </c>
      <c r="I44" s="159"/>
      <c r="J44" s="159"/>
      <c r="K44" s="159">
        <f>'実質公債費比率（分子）の構造'!N$50</f>
        <v>20</v>
      </c>
      <c r="L44" s="159"/>
      <c r="M44" s="159"/>
      <c r="N44" s="159">
        <f>'実質公債費比率（分子）の構造'!O$50</f>
        <v>17</v>
      </c>
      <c r="O44" s="159"/>
      <c r="P44" s="159"/>
    </row>
    <row r="45" spans="1:16" x14ac:dyDescent="0.15">
      <c r="A45" s="159" t="s">
        <v>60</v>
      </c>
      <c r="B45" s="159">
        <f>'実質公債費比率（分子）の構造'!K$49</f>
        <v>103</v>
      </c>
      <c r="C45" s="159"/>
      <c r="D45" s="159"/>
      <c r="E45" s="159">
        <f>'実質公債費比率（分子）の構造'!L$49</f>
        <v>91</v>
      </c>
      <c r="F45" s="159"/>
      <c r="G45" s="159"/>
      <c r="H45" s="159">
        <f>'実質公債費比率（分子）の構造'!M$49</f>
        <v>88</v>
      </c>
      <c r="I45" s="159"/>
      <c r="J45" s="159"/>
      <c r="K45" s="159">
        <f>'実質公債費比率（分子）の構造'!N$49</f>
        <v>86</v>
      </c>
      <c r="L45" s="159"/>
      <c r="M45" s="159"/>
      <c r="N45" s="159">
        <f>'実質公債費比率（分子）の構造'!O$49</f>
        <v>82</v>
      </c>
      <c r="O45" s="159"/>
      <c r="P45" s="159"/>
    </row>
    <row r="46" spans="1:16" x14ac:dyDescent="0.15">
      <c r="A46" s="159" t="s">
        <v>61</v>
      </c>
      <c r="B46" s="159">
        <f>'実質公債費比率（分子）の構造'!K$48</f>
        <v>2109</v>
      </c>
      <c r="C46" s="159"/>
      <c r="D46" s="159"/>
      <c r="E46" s="159">
        <f>'実質公債費比率（分子）の構造'!L$48</f>
        <v>2005</v>
      </c>
      <c r="F46" s="159"/>
      <c r="G46" s="159"/>
      <c r="H46" s="159">
        <f>'実質公債費比率（分子）の構造'!M$48</f>
        <v>1913</v>
      </c>
      <c r="I46" s="159"/>
      <c r="J46" s="159"/>
      <c r="K46" s="159">
        <f>'実質公債費比率（分子）の構造'!N$48</f>
        <v>2078</v>
      </c>
      <c r="L46" s="159"/>
      <c r="M46" s="159"/>
      <c r="N46" s="159">
        <f>'実質公債費比率（分子）の構造'!O$48</f>
        <v>1911</v>
      </c>
      <c r="O46" s="159"/>
      <c r="P46" s="159"/>
    </row>
    <row r="47" spans="1:16" x14ac:dyDescent="0.15">
      <c r="A47" s="159" t="s">
        <v>62</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x14ac:dyDescent="0.15">
      <c r="A48" s="159" t="s">
        <v>63</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15">
      <c r="A49" s="159" t="s">
        <v>64</v>
      </c>
      <c r="B49" s="159">
        <f>'実質公債費比率（分子）の構造'!K$45</f>
        <v>1851</v>
      </c>
      <c r="C49" s="159"/>
      <c r="D49" s="159"/>
      <c r="E49" s="159">
        <f>'実質公債費比率（分子）の構造'!L$45</f>
        <v>1776</v>
      </c>
      <c r="F49" s="159"/>
      <c r="G49" s="159"/>
      <c r="H49" s="159">
        <f>'実質公債費比率（分子）の構造'!M$45</f>
        <v>1704</v>
      </c>
      <c r="I49" s="159"/>
      <c r="J49" s="159"/>
      <c r="K49" s="159">
        <f>'実質公債費比率（分子）の構造'!N$45</f>
        <v>1724</v>
      </c>
      <c r="L49" s="159"/>
      <c r="M49" s="159"/>
      <c r="N49" s="159">
        <f>'実質公債費比率（分子）の構造'!O$45</f>
        <v>1818</v>
      </c>
      <c r="O49" s="159"/>
      <c r="P49" s="159"/>
    </row>
    <row r="50" spans="1:16" x14ac:dyDescent="0.15">
      <c r="A50" s="159" t="s">
        <v>65</v>
      </c>
      <c r="B50" s="159" t="e">
        <f>NA()</f>
        <v>#N/A</v>
      </c>
      <c r="C50" s="159">
        <f>IF(ISNUMBER('実質公債費比率（分子）の構造'!K$53),'実質公債費比率（分子）の構造'!K$53,NA())</f>
        <v>1451</v>
      </c>
      <c r="D50" s="159" t="e">
        <f>NA()</f>
        <v>#N/A</v>
      </c>
      <c r="E50" s="159" t="e">
        <f>NA()</f>
        <v>#N/A</v>
      </c>
      <c r="F50" s="159">
        <f>IF(ISNUMBER('実質公債費比率（分子）の構造'!L$53),'実質公債費比率（分子）の構造'!L$53,NA())</f>
        <v>1224</v>
      </c>
      <c r="G50" s="159" t="e">
        <f>NA()</f>
        <v>#N/A</v>
      </c>
      <c r="H50" s="159" t="e">
        <f>NA()</f>
        <v>#N/A</v>
      </c>
      <c r="I50" s="159">
        <f>IF(ISNUMBER('実質公債費比率（分子）の構造'!M$53),'実質公債費比率（分子）の構造'!M$53,NA())</f>
        <v>1128</v>
      </c>
      <c r="J50" s="159" t="e">
        <f>NA()</f>
        <v>#N/A</v>
      </c>
      <c r="K50" s="159" t="e">
        <f>NA()</f>
        <v>#N/A</v>
      </c>
      <c r="L50" s="159">
        <f>IF(ISNUMBER('実質公債費比率（分子）の構造'!N$53),'実質公債費比率（分子）の構造'!N$53,NA())</f>
        <v>1289</v>
      </c>
      <c r="M50" s="159" t="e">
        <f>NA()</f>
        <v>#N/A</v>
      </c>
      <c r="N50" s="159" t="e">
        <f>NA()</f>
        <v>#N/A</v>
      </c>
      <c r="O50" s="159">
        <f>IF(ISNUMBER('実質公債費比率（分子）の構造'!O$53),'実質公債費比率（分子）の構造'!O$53,NA())</f>
        <v>1265</v>
      </c>
      <c r="P50" s="159" t="e">
        <f>NA()</f>
        <v>#N/A</v>
      </c>
    </row>
    <row r="53" spans="1:16" x14ac:dyDescent="0.15">
      <c r="A53" s="127" t="s">
        <v>66</v>
      </c>
    </row>
    <row r="54" spans="1:16" x14ac:dyDescent="0.15">
      <c r="A54" s="158"/>
      <c r="B54" s="158" t="str">
        <f>'将来負担比率（分子）の構造'!I$40</f>
        <v>H25</v>
      </c>
      <c r="C54" s="158"/>
      <c r="D54" s="158"/>
      <c r="E54" s="158" t="str">
        <f>'将来負担比率（分子）の構造'!J$40</f>
        <v>H26</v>
      </c>
      <c r="F54" s="158"/>
      <c r="G54" s="158"/>
      <c r="H54" s="158" t="str">
        <f>'将来負担比率（分子）の構造'!K$40</f>
        <v>H27</v>
      </c>
      <c r="I54" s="158"/>
      <c r="J54" s="158"/>
      <c r="K54" s="158" t="str">
        <f>'将来負担比率（分子）の構造'!L$40</f>
        <v>H28</v>
      </c>
      <c r="L54" s="158"/>
      <c r="M54" s="158"/>
      <c r="N54" s="158" t="str">
        <f>'将来負担比率（分子）の構造'!M$40</f>
        <v>H29</v>
      </c>
      <c r="O54" s="158"/>
      <c r="P54" s="158"/>
    </row>
    <row r="55" spans="1:16" x14ac:dyDescent="0.15">
      <c r="A55" s="158"/>
      <c r="B55" s="158" t="s">
        <v>67</v>
      </c>
      <c r="C55" s="158"/>
      <c r="D55" s="158" t="s">
        <v>68</v>
      </c>
      <c r="E55" s="158" t="s">
        <v>67</v>
      </c>
      <c r="F55" s="158"/>
      <c r="G55" s="158" t="s">
        <v>68</v>
      </c>
      <c r="H55" s="158" t="s">
        <v>67</v>
      </c>
      <c r="I55" s="158"/>
      <c r="J55" s="158" t="s">
        <v>68</v>
      </c>
      <c r="K55" s="158" t="s">
        <v>67</v>
      </c>
      <c r="L55" s="158"/>
      <c r="M55" s="158" t="s">
        <v>68</v>
      </c>
      <c r="N55" s="158" t="s">
        <v>67</v>
      </c>
      <c r="O55" s="158"/>
      <c r="P55" s="158" t="s">
        <v>68</v>
      </c>
    </row>
    <row r="56" spans="1:16" x14ac:dyDescent="0.15">
      <c r="A56" s="158" t="s">
        <v>37</v>
      </c>
      <c r="B56" s="158"/>
      <c r="C56" s="158"/>
      <c r="D56" s="158">
        <f>'将来負担比率（分子）の構造'!I$52</f>
        <v>25889</v>
      </c>
      <c r="E56" s="158"/>
      <c r="F56" s="158"/>
      <c r="G56" s="158">
        <f>'将来負担比率（分子）の構造'!J$52</f>
        <v>25795</v>
      </c>
      <c r="H56" s="158"/>
      <c r="I56" s="158"/>
      <c r="J56" s="158">
        <f>'将来負担比率（分子）の構造'!K$52</f>
        <v>24791</v>
      </c>
      <c r="K56" s="158"/>
      <c r="L56" s="158"/>
      <c r="M56" s="158">
        <f>'将来負担比率（分子）の構造'!L$52</f>
        <v>25027</v>
      </c>
      <c r="N56" s="158"/>
      <c r="O56" s="158"/>
      <c r="P56" s="158">
        <f>'将来負担比率（分子）の構造'!M$52</f>
        <v>24185</v>
      </c>
    </row>
    <row r="57" spans="1:16" x14ac:dyDescent="0.15">
      <c r="A57" s="158" t="s">
        <v>36</v>
      </c>
      <c r="B57" s="158"/>
      <c r="C57" s="158"/>
      <c r="D57" s="158">
        <f>'将来負担比率（分子）の構造'!I$51</f>
        <v>2273</v>
      </c>
      <c r="E57" s="158"/>
      <c r="F57" s="158"/>
      <c r="G57" s="158">
        <f>'将来負担比率（分子）の構造'!J$51</f>
        <v>2103</v>
      </c>
      <c r="H57" s="158"/>
      <c r="I57" s="158"/>
      <c r="J57" s="158">
        <f>'将来負担比率（分子）の構造'!K$51</f>
        <v>1962</v>
      </c>
      <c r="K57" s="158"/>
      <c r="L57" s="158"/>
      <c r="M57" s="158">
        <f>'将来負担比率（分子）の構造'!L$51</f>
        <v>1904</v>
      </c>
      <c r="N57" s="158"/>
      <c r="O57" s="158"/>
      <c r="P57" s="158">
        <f>'将来負担比率（分子）の構造'!M$51</f>
        <v>1602</v>
      </c>
    </row>
    <row r="58" spans="1:16" x14ac:dyDescent="0.15">
      <c r="A58" s="158" t="s">
        <v>35</v>
      </c>
      <c r="B58" s="158"/>
      <c r="C58" s="158"/>
      <c r="D58" s="158">
        <f>'将来負担比率（分子）の構造'!I$50</f>
        <v>7559</v>
      </c>
      <c r="E58" s="158"/>
      <c r="F58" s="158"/>
      <c r="G58" s="158">
        <f>'将来負担比率（分子）の構造'!J$50</f>
        <v>7819</v>
      </c>
      <c r="H58" s="158"/>
      <c r="I58" s="158"/>
      <c r="J58" s="158">
        <f>'将来負担比率（分子）の構造'!K$50</f>
        <v>9351</v>
      </c>
      <c r="K58" s="158"/>
      <c r="L58" s="158"/>
      <c r="M58" s="158">
        <f>'将来負担比率（分子）の構造'!L$50</f>
        <v>9926</v>
      </c>
      <c r="N58" s="158"/>
      <c r="O58" s="158"/>
      <c r="P58" s="158">
        <f>'将来負担比率（分子）の構造'!M$50</f>
        <v>11055</v>
      </c>
    </row>
    <row r="59" spans="1:16" x14ac:dyDescent="0.15">
      <c r="A59" s="158" t="s">
        <v>33</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15">
      <c r="A60" s="158" t="s">
        <v>32</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15">
      <c r="A61" s="158" t="s">
        <v>30</v>
      </c>
      <c r="B61" s="158">
        <f>'将来負担比率（分子）の構造'!I$46</f>
        <v>1</v>
      </c>
      <c r="C61" s="158"/>
      <c r="D61" s="158"/>
      <c r="E61" s="158">
        <f>'将来負担比率（分子）の構造'!J$46</f>
        <v>0</v>
      </c>
      <c r="F61" s="158"/>
      <c r="G61" s="158"/>
      <c r="H61" s="158">
        <f>'将来負担比率（分子）の構造'!K$46</f>
        <v>0</v>
      </c>
      <c r="I61" s="158"/>
      <c r="J61" s="158"/>
      <c r="K61" s="158">
        <f>'将来負担比率（分子）の構造'!L$46</f>
        <v>0</v>
      </c>
      <c r="L61" s="158"/>
      <c r="M61" s="158"/>
      <c r="N61" s="158">
        <f>'将来負担比率（分子）の構造'!M$46</f>
        <v>0</v>
      </c>
      <c r="O61" s="158"/>
      <c r="P61" s="158"/>
    </row>
    <row r="62" spans="1:16" x14ac:dyDescent="0.15">
      <c r="A62" s="158" t="s">
        <v>29</v>
      </c>
      <c r="B62" s="158">
        <f>'将来負担比率（分子）の構造'!I$45</f>
        <v>2007</v>
      </c>
      <c r="C62" s="158"/>
      <c r="D62" s="158"/>
      <c r="E62" s="158">
        <f>'将来負担比率（分子）の構造'!J$45</f>
        <v>1782</v>
      </c>
      <c r="F62" s="158"/>
      <c r="G62" s="158"/>
      <c r="H62" s="158">
        <f>'将来負担比率（分子）の構造'!K$45</f>
        <v>1685</v>
      </c>
      <c r="I62" s="158"/>
      <c r="J62" s="158"/>
      <c r="K62" s="158">
        <f>'将来負担比率（分子）の構造'!L$45</f>
        <v>1602</v>
      </c>
      <c r="L62" s="158"/>
      <c r="M62" s="158"/>
      <c r="N62" s="158">
        <f>'将来負担比率（分子）の構造'!M$45</f>
        <v>1404</v>
      </c>
      <c r="O62" s="158"/>
      <c r="P62" s="158"/>
    </row>
    <row r="63" spans="1:16" x14ac:dyDescent="0.15">
      <c r="A63" s="158" t="s">
        <v>28</v>
      </c>
      <c r="B63" s="158">
        <f>'将来負担比率（分子）の構造'!I$44</f>
        <v>622</v>
      </c>
      <c r="C63" s="158"/>
      <c r="D63" s="158"/>
      <c r="E63" s="158">
        <f>'将来負担比率（分子）の構造'!J$44</f>
        <v>575</v>
      </c>
      <c r="F63" s="158"/>
      <c r="G63" s="158"/>
      <c r="H63" s="158">
        <f>'将来負担比率（分子）の構造'!K$44</f>
        <v>489</v>
      </c>
      <c r="I63" s="158"/>
      <c r="J63" s="158"/>
      <c r="K63" s="158">
        <f>'将来負担比率（分子）の構造'!L$44</f>
        <v>410</v>
      </c>
      <c r="L63" s="158"/>
      <c r="M63" s="158"/>
      <c r="N63" s="158">
        <f>'将来負担比率（分子）の構造'!M$44</f>
        <v>334</v>
      </c>
      <c r="O63" s="158"/>
      <c r="P63" s="158"/>
    </row>
    <row r="64" spans="1:16" x14ac:dyDescent="0.15">
      <c r="A64" s="158" t="s">
        <v>27</v>
      </c>
      <c r="B64" s="158">
        <f>'将来負担比率（分子）の構造'!I$43</f>
        <v>21963</v>
      </c>
      <c r="C64" s="158"/>
      <c r="D64" s="158"/>
      <c r="E64" s="158">
        <f>'将来負担比率（分子）の構造'!J$43</f>
        <v>21175</v>
      </c>
      <c r="F64" s="158"/>
      <c r="G64" s="158"/>
      <c r="H64" s="158">
        <f>'将来負担比率（分子）の構造'!K$43</f>
        <v>19407</v>
      </c>
      <c r="I64" s="158"/>
      <c r="J64" s="158"/>
      <c r="K64" s="158">
        <f>'将来負担比率（分子）の構造'!L$43</f>
        <v>18134</v>
      </c>
      <c r="L64" s="158"/>
      <c r="M64" s="158"/>
      <c r="N64" s="158">
        <f>'将来負担比率（分子）の構造'!M$43</f>
        <v>17234</v>
      </c>
      <c r="O64" s="158"/>
      <c r="P64" s="158"/>
    </row>
    <row r="65" spans="1:16" x14ac:dyDescent="0.15">
      <c r="A65" s="158" t="s">
        <v>26</v>
      </c>
      <c r="B65" s="158">
        <f>'将来負担比率（分子）の構造'!I$42</f>
        <v>369</v>
      </c>
      <c r="C65" s="158"/>
      <c r="D65" s="158"/>
      <c r="E65" s="158">
        <f>'将来負担比率（分子）の構造'!J$42</f>
        <v>280</v>
      </c>
      <c r="F65" s="158"/>
      <c r="G65" s="158"/>
      <c r="H65" s="158">
        <f>'将来負担比率（分子）の構造'!K$42</f>
        <v>250</v>
      </c>
      <c r="I65" s="158"/>
      <c r="J65" s="158"/>
      <c r="K65" s="158">
        <f>'将来負担比率（分子）の構造'!L$42</f>
        <v>202</v>
      </c>
      <c r="L65" s="158"/>
      <c r="M65" s="158"/>
      <c r="N65" s="158">
        <f>'将来負担比率（分子）の構造'!M$42</f>
        <v>161</v>
      </c>
      <c r="O65" s="158"/>
      <c r="P65" s="158"/>
    </row>
    <row r="66" spans="1:16" x14ac:dyDescent="0.15">
      <c r="A66" s="158" t="s">
        <v>25</v>
      </c>
      <c r="B66" s="158">
        <f>'将来負担比率（分子）の構造'!I$41</f>
        <v>17502</v>
      </c>
      <c r="C66" s="158"/>
      <c r="D66" s="158"/>
      <c r="E66" s="158">
        <f>'将来負担比率（分子）の構造'!J$41</f>
        <v>18409</v>
      </c>
      <c r="F66" s="158"/>
      <c r="G66" s="158"/>
      <c r="H66" s="158">
        <f>'将来負担比率（分子）の構造'!K$41</f>
        <v>18676</v>
      </c>
      <c r="I66" s="158"/>
      <c r="J66" s="158"/>
      <c r="K66" s="158">
        <f>'将来負担比率（分子）の構造'!L$41</f>
        <v>18612</v>
      </c>
      <c r="L66" s="158"/>
      <c r="M66" s="158"/>
      <c r="N66" s="158">
        <f>'将来負担比率（分子）の構造'!M$41</f>
        <v>18547</v>
      </c>
      <c r="O66" s="158"/>
      <c r="P66" s="158"/>
    </row>
    <row r="67" spans="1:16" x14ac:dyDescent="0.15">
      <c r="A67" s="158" t="s">
        <v>69</v>
      </c>
      <c r="B67" s="158" t="e">
        <f>NA()</f>
        <v>#N/A</v>
      </c>
      <c r="C67" s="158">
        <f>IF(ISNUMBER('将来負担比率（分子）の構造'!I$53), IF('将来負担比率（分子）の構造'!I$53 &lt; 0, 0, '将来負担比率（分子）の構造'!I$53), NA())</f>
        <v>6742</v>
      </c>
      <c r="D67" s="158" t="e">
        <f>NA()</f>
        <v>#N/A</v>
      </c>
      <c r="E67" s="158" t="e">
        <f>NA()</f>
        <v>#N/A</v>
      </c>
      <c r="F67" s="158">
        <f>IF(ISNUMBER('将来負担比率（分子）の構造'!J$53), IF('将来負担比率（分子）の構造'!J$53 &lt; 0, 0, '将来負担比率（分子）の構造'!J$53), NA())</f>
        <v>6504</v>
      </c>
      <c r="G67" s="158" t="e">
        <f>NA()</f>
        <v>#N/A</v>
      </c>
      <c r="H67" s="158" t="e">
        <f>NA()</f>
        <v>#N/A</v>
      </c>
      <c r="I67" s="158">
        <f>IF(ISNUMBER('将来負担比率（分子）の構造'!K$53), IF('将来負担比率（分子）の構造'!K$53 &lt; 0, 0, '将来負担比率（分子）の構造'!K$53), NA())</f>
        <v>4404</v>
      </c>
      <c r="J67" s="158" t="e">
        <f>NA()</f>
        <v>#N/A</v>
      </c>
      <c r="K67" s="158" t="e">
        <f>NA()</f>
        <v>#N/A</v>
      </c>
      <c r="L67" s="158">
        <f>IF(ISNUMBER('将来負担比率（分子）の構造'!L$53), IF('将来負担比率（分子）の構造'!L$53 &lt; 0, 0, '将来負担比率（分子）の構造'!L$53), NA())</f>
        <v>2102</v>
      </c>
      <c r="M67" s="158" t="e">
        <f>NA()</f>
        <v>#N/A</v>
      </c>
      <c r="N67" s="158" t="e">
        <f>NA()</f>
        <v>#N/A</v>
      </c>
      <c r="O67" s="158">
        <f>IF(ISNUMBER('将来負担比率（分子）の構造'!M$53), IF('将来負担比率（分子）の構造'!M$53 &lt; 0, 0, '将来負担比率（分子）の構造'!M$53), NA())</f>
        <v>837</v>
      </c>
      <c r="P67" s="158" t="e">
        <f>NA()</f>
        <v>#N/A</v>
      </c>
    </row>
    <row r="70" spans="1:16" x14ac:dyDescent="0.15">
      <c r="A70" s="160" t="s">
        <v>70</v>
      </c>
      <c r="B70" s="160"/>
      <c r="C70" s="160"/>
      <c r="D70" s="160"/>
      <c r="E70" s="160"/>
      <c r="F70" s="160"/>
    </row>
    <row r="71" spans="1:16" x14ac:dyDescent="0.15">
      <c r="A71" s="161"/>
      <c r="B71" s="161" t="str">
        <f>基金残高に係る経年分析!F54</f>
        <v>H27</v>
      </c>
      <c r="C71" s="161" t="str">
        <f>基金残高に係る経年分析!G54</f>
        <v>H28</v>
      </c>
      <c r="D71" s="161" t="str">
        <f>基金残高に係る経年分析!H54</f>
        <v>H29</v>
      </c>
    </row>
    <row r="72" spans="1:16" x14ac:dyDescent="0.15">
      <c r="A72" s="161" t="s">
        <v>71</v>
      </c>
      <c r="B72" s="162">
        <f>基金残高に係る経年分析!F55</f>
        <v>3661</v>
      </c>
      <c r="C72" s="162">
        <f>基金残高に係る経年分析!G55</f>
        <v>3986</v>
      </c>
      <c r="D72" s="162">
        <f>基金残高に係る経年分析!H55</f>
        <v>4248</v>
      </c>
    </row>
    <row r="73" spans="1:16" x14ac:dyDescent="0.15">
      <c r="A73" s="161" t="s">
        <v>72</v>
      </c>
      <c r="B73" s="162">
        <f>基金残高に係る経年分析!F56</f>
        <v>1438</v>
      </c>
      <c r="C73" s="162">
        <f>基金残高に係る経年分析!G56</f>
        <v>1459</v>
      </c>
      <c r="D73" s="162">
        <f>基金残高に係る経年分析!H56</f>
        <v>1603</v>
      </c>
    </row>
    <row r="74" spans="1:16" x14ac:dyDescent="0.15">
      <c r="A74" s="161" t="s">
        <v>73</v>
      </c>
      <c r="B74" s="162">
        <f>基金残高に係る経年分析!F57</f>
        <v>4870</v>
      </c>
      <c r="C74" s="162">
        <f>基金残高に係る経年分析!G57</f>
        <v>5252</v>
      </c>
      <c r="D74" s="162">
        <f>基金残高に係る経年分析!H57</f>
        <v>5840</v>
      </c>
    </row>
  </sheetData>
  <sheetProtection algorithmName="SHA-512" hashValue="7AGiFgBRjMoPIX4Nm3DvZ0TZO35X8VKkmFUX4onU+BQ7aPbc0VoUanGNjofJLl79w9lOzNM175FrA79kSSOLjA==" saltValue="jizknrlYdbfbkjoXinzc4A==" spinCount="100000" sheet="1" objects="1" scenarios="1"/>
  <phoneticPr fontId="4"/>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3" customWidth="1"/>
    <col min="96" max="133" width="1.625" style="219" customWidth="1"/>
    <col min="134" max="143" width="1.625" style="203" customWidth="1"/>
    <col min="144" max="16384" width="0" style="203" hidden="1"/>
  </cols>
  <sheetData>
    <row r="1" spans="2:143" ht="22.5" customHeight="1" thickBot="1" x14ac:dyDescent="0.2">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635" t="s">
        <v>205</v>
      </c>
      <c r="DI1" s="636"/>
      <c r="DJ1" s="636"/>
      <c r="DK1" s="636"/>
      <c r="DL1" s="636"/>
      <c r="DM1" s="636"/>
      <c r="DN1" s="637"/>
      <c r="DO1" s="203"/>
      <c r="DP1" s="635" t="s">
        <v>206</v>
      </c>
      <c r="DQ1" s="636"/>
      <c r="DR1" s="636"/>
      <c r="DS1" s="636"/>
      <c r="DT1" s="636"/>
      <c r="DU1" s="636"/>
      <c r="DV1" s="636"/>
      <c r="DW1" s="636"/>
      <c r="DX1" s="636"/>
      <c r="DY1" s="636"/>
      <c r="DZ1" s="636"/>
      <c r="EA1" s="636"/>
      <c r="EB1" s="636"/>
      <c r="EC1" s="637"/>
      <c r="ED1" s="201"/>
      <c r="EE1" s="201"/>
      <c r="EF1" s="201"/>
      <c r="EG1" s="201"/>
      <c r="EH1" s="201"/>
      <c r="EI1" s="201"/>
      <c r="EJ1" s="201"/>
      <c r="EK1" s="201"/>
      <c r="EL1" s="201"/>
      <c r="EM1" s="201"/>
    </row>
    <row r="2" spans="2:143" ht="22.5" customHeight="1" x14ac:dyDescent="0.15">
      <c r="B2" s="204" t="s">
        <v>207</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7" customFormat="1" ht="11.25" customHeight="1" x14ac:dyDescent="0.15">
      <c r="B5" s="645" t="s">
        <v>218</v>
      </c>
      <c r="C5" s="646"/>
      <c r="D5" s="646"/>
      <c r="E5" s="646"/>
      <c r="F5" s="646"/>
      <c r="G5" s="646"/>
      <c r="H5" s="646"/>
      <c r="I5" s="646"/>
      <c r="J5" s="646"/>
      <c r="K5" s="646"/>
      <c r="L5" s="646"/>
      <c r="M5" s="646"/>
      <c r="N5" s="646"/>
      <c r="O5" s="646"/>
      <c r="P5" s="646"/>
      <c r="Q5" s="647"/>
      <c r="R5" s="648">
        <v>5078652</v>
      </c>
      <c r="S5" s="649"/>
      <c r="T5" s="649"/>
      <c r="U5" s="649"/>
      <c r="V5" s="649"/>
      <c r="W5" s="649"/>
      <c r="X5" s="649"/>
      <c r="Y5" s="650"/>
      <c r="Z5" s="651">
        <v>24</v>
      </c>
      <c r="AA5" s="651"/>
      <c r="AB5" s="651"/>
      <c r="AC5" s="651"/>
      <c r="AD5" s="652">
        <v>4894491</v>
      </c>
      <c r="AE5" s="652"/>
      <c r="AF5" s="652"/>
      <c r="AG5" s="652"/>
      <c r="AH5" s="652"/>
      <c r="AI5" s="652"/>
      <c r="AJ5" s="652"/>
      <c r="AK5" s="652"/>
      <c r="AL5" s="653">
        <v>41.9</v>
      </c>
      <c r="AM5" s="654"/>
      <c r="AN5" s="654"/>
      <c r="AO5" s="655"/>
      <c r="AP5" s="645" t="s">
        <v>219</v>
      </c>
      <c r="AQ5" s="646"/>
      <c r="AR5" s="646"/>
      <c r="AS5" s="646"/>
      <c r="AT5" s="646"/>
      <c r="AU5" s="646"/>
      <c r="AV5" s="646"/>
      <c r="AW5" s="646"/>
      <c r="AX5" s="646"/>
      <c r="AY5" s="646"/>
      <c r="AZ5" s="646"/>
      <c r="BA5" s="646"/>
      <c r="BB5" s="646"/>
      <c r="BC5" s="646"/>
      <c r="BD5" s="646"/>
      <c r="BE5" s="646"/>
      <c r="BF5" s="647"/>
      <c r="BG5" s="659">
        <v>4894491</v>
      </c>
      <c r="BH5" s="660"/>
      <c r="BI5" s="660"/>
      <c r="BJ5" s="660"/>
      <c r="BK5" s="660"/>
      <c r="BL5" s="660"/>
      <c r="BM5" s="660"/>
      <c r="BN5" s="661"/>
      <c r="BO5" s="662">
        <v>96.4</v>
      </c>
      <c r="BP5" s="662"/>
      <c r="BQ5" s="662"/>
      <c r="BR5" s="662"/>
      <c r="BS5" s="663">
        <v>110057</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124372</v>
      </c>
      <c r="S6" s="660"/>
      <c r="T6" s="660"/>
      <c r="U6" s="660"/>
      <c r="V6" s="660"/>
      <c r="W6" s="660"/>
      <c r="X6" s="660"/>
      <c r="Y6" s="661"/>
      <c r="Z6" s="662">
        <v>0.6</v>
      </c>
      <c r="AA6" s="662"/>
      <c r="AB6" s="662"/>
      <c r="AC6" s="662"/>
      <c r="AD6" s="663">
        <v>124372</v>
      </c>
      <c r="AE6" s="663"/>
      <c r="AF6" s="663"/>
      <c r="AG6" s="663"/>
      <c r="AH6" s="663"/>
      <c r="AI6" s="663"/>
      <c r="AJ6" s="663"/>
      <c r="AK6" s="663"/>
      <c r="AL6" s="664">
        <v>1.1000000000000001</v>
      </c>
      <c r="AM6" s="665"/>
      <c r="AN6" s="665"/>
      <c r="AO6" s="666"/>
      <c r="AP6" s="656" t="s">
        <v>224</v>
      </c>
      <c r="AQ6" s="657"/>
      <c r="AR6" s="657"/>
      <c r="AS6" s="657"/>
      <c r="AT6" s="657"/>
      <c r="AU6" s="657"/>
      <c r="AV6" s="657"/>
      <c r="AW6" s="657"/>
      <c r="AX6" s="657"/>
      <c r="AY6" s="657"/>
      <c r="AZ6" s="657"/>
      <c r="BA6" s="657"/>
      <c r="BB6" s="657"/>
      <c r="BC6" s="657"/>
      <c r="BD6" s="657"/>
      <c r="BE6" s="657"/>
      <c r="BF6" s="658"/>
      <c r="BG6" s="659">
        <v>4894491</v>
      </c>
      <c r="BH6" s="660"/>
      <c r="BI6" s="660"/>
      <c r="BJ6" s="660"/>
      <c r="BK6" s="660"/>
      <c r="BL6" s="660"/>
      <c r="BM6" s="660"/>
      <c r="BN6" s="661"/>
      <c r="BO6" s="662">
        <v>96.4</v>
      </c>
      <c r="BP6" s="662"/>
      <c r="BQ6" s="662"/>
      <c r="BR6" s="662"/>
      <c r="BS6" s="663">
        <v>110057</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171275</v>
      </c>
      <c r="CS6" s="660"/>
      <c r="CT6" s="660"/>
      <c r="CU6" s="660"/>
      <c r="CV6" s="660"/>
      <c r="CW6" s="660"/>
      <c r="CX6" s="660"/>
      <c r="CY6" s="661"/>
      <c r="CZ6" s="653">
        <v>0.8</v>
      </c>
      <c r="DA6" s="654"/>
      <c r="DB6" s="654"/>
      <c r="DC6" s="673"/>
      <c r="DD6" s="668" t="s">
        <v>124</v>
      </c>
      <c r="DE6" s="660"/>
      <c r="DF6" s="660"/>
      <c r="DG6" s="660"/>
      <c r="DH6" s="660"/>
      <c r="DI6" s="660"/>
      <c r="DJ6" s="660"/>
      <c r="DK6" s="660"/>
      <c r="DL6" s="660"/>
      <c r="DM6" s="660"/>
      <c r="DN6" s="660"/>
      <c r="DO6" s="660"/>
      <c r="DP6" s="661"/>
      <c r="DQ6" s="668">
        <v>171275</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8586</v>
      </c>
      <c r="S7" s="660"/>
      <c r="T7" s="660"/>
      <c r="U7" s="660"/>
      <c r="V7" s="660"/>
      <c r="W7" s="660"/>
      <c r="X7" s="660"/>
      <c r="Y7" s="661"/>
      <c r="Z7" s="662">
        <v>0</v>
      </c>
      <c r="AA7" s="662"/>
      <c r="AB7" s="662"/>
      <c r="AC7" s="662"/>
      <c r="AD7" s="663">
        <v>8586</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2009347</v>
      </c>
      <c r="BH7" s="660"/>
      <c r="BI7" s="660"/>
      <c r="BJ7" s="660"/>
      <c r="BK7" s="660"/>
      <c r="BL7" s="660"/>
      <c r="BM7" s="660"/>
      <c r="BN7" s="661"/>
      <c r="BO7" s="662">
        <v>39.6</v>
      </c>
      <c r="BP7" s="662"/>
      <c r="BQ7" s="662"/>
      <c r="BR7" s="662"/>
      <c r="BS7" s="663">
        <v>110057</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4478200</v>
      </c>
      <c r="CS7" s="660"/>
      <c r="CT7" s="660"/>
      <c r="CU7" s="660"/>
      <c r="CV7" s="660"/>
      <c r="CW7" s="660"/>
      <c r="CX7" s="660"/>
      <c r="CY7" s="661"/>
      <c r="CZ7" s="662">
        <v>21.8</v>
      </c>
      <c r="DA7" s="662"/>
      <c r="DB7" s="662"/>
      <c r="DC7" s="662"/>
      <c r="DD7" s="668">
        <v>271073</v>
      </c>
      <c r="DE7" s="660"/>
      <c r="DF7" s="660"/>
      <c r="DG7" s="660"/>
      <c r="DH7" s="660"/>
      <c r="DI7" s="660"/>
      <c r="DJ7" s="660"/>
      <c r="DK7" s="660"/>
      <c r="DL7" s="660"/>
      <c r="DM7" s="660"/>
      <c r="DN7" s="660"/>
      <c r="DO7" s="660"/>
      <c r="DP7" s="661"/>
      <c r="DQ7" s="668">
        <v>2105325</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22211</v>
      </c>
      <c r="S8" s="660"/>
      <c r="T8" s="660"/>
      <c r="U8" s="660"/>
      <c r="V8" s="660"/>
      <c r="W8" s="660"/>
      <c r="X8" s="660"/>
      <c r="Y8" s="661"/>
      <c r="Z8" s="662">
        <v>0.1</v>
      </c>
      <c r="AA8" s="662"/>
      <c r="AB8" s="662"/>
      <c r="AC8" s="662"/>
      <c r="AD8" s="663">
        <v>22211</v>
      </c>
      <c r="AE8" s="663"/>
      <c r="AF8" s="663"/>
      <c r="AG8" s="663"/>
      <c r="AH8" s="663"/>
      <c r="AI8" s="663"/>
      <c r="AJ8" s="663"/>
      <c r="AK8" s="663"/>
      <c r="AL8" s="664">
        <v>0.2</v>
      </c>
      <c r="AM8" s="665"/>
      <c r="AN8" s="665"/>
      <c r="AO8" s="666"/>
      <c r="AP8" s="656" t="s">
        <v>230</v>
      </c>
      <c r="AQ8" s="657"/>
      <c r="AR8" s="657"/>
      <c r="AS8" s="657"/>
      <c r="AT8" s="657"/>
      <c r="AU8" s="657"/>
      <c r="AV8" s="657"/>
      <c r="AW8" s="657"/>
      <c r="AX8" s="657"/>
      <c r="AY8" s="657"/>
      <c r="AZ8" s="657"/>
      <c r="BA8" s="657"/>
      <c r="BB8" s="657"/>
      <c r="BC8" s="657"/>
      <c r="BD8" s="657"/>
      <c r="BE8" s="657"/>
      <c r="BF8" s="658"/>
      <c r="BG8" s="659">
        <v>61158</v>
      </c>
      <c r="BH8" s="660"/>
      <c r="BI8" s="660"/>
      <c r="BJ8" s="660"/>
      <c r="BK8" s="660"/>
      <c r="BL8" s="660"/>
      <c r="BM8" s="660"/>
      <c r="BN8" s="661"/>
      <c r="BO8" s="662">
        <v>1.2</v>
      </c>
      <c r="BP8" s="662"/>
      <c r="BQ8" s="662"/>
      <c r="BR8" s="662"/>
      <c r="BS8" s="668" t="s">
        <v>231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5311118</v>
      </c>
      <c r="CS8" s="660"/>
      <c r="CT8" s="660"/>
      <c r="CU8" s="660"/>
      <c r="CV8" s="660"/>
      <c r="CW8" s="660"/>
      <c r="CX8" s="660"/>
      <c r="CY8" s="661"/>
      <c r="CZ8" s="662">
        <v>25.9</v>
      </c>
      <c r="DA8" s="662"/>
      <c r="DB8" s="662"/>
      <c r="DC8" s="662"/>
      <c r="DD8" s="668">
        <v>419545</v>
      </c>
      <c r="DE8" s="660"/>
      <c r="DF8" s="660"/>
      <c r="DG8" s="660"/>
      <c r="DH8" s="660"/>
      <c r="DI8" s="660"/>
      <c r="DJ8" s="660"/>
      <c r="DK8" s="660"/>
      <c r="DL8" s="660"/>
      <c r="DM8" s="660"/>
      <c r="DN8" s="660"/>
      <c r="DO8" s="660"/>
      <c r="DP8" s="661"/>
      <c r="DQ8" s="668">
        <v>2869258</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21238</v>
      </c>
      <c r="S9" s="660"/>
      <c r="T9" s="660"/>
      <c r="U9" s="660"/>
      <c r="V9" s="660"/>
      <c r="W9" s="660"/>
      <c r="X9" s="660"/>
      <c r="Y9" s="661"/>
      <c r="Z9" s="662">
        <v>0.1</v>
      </c>
      <c r="AA9" s="662"/>
      <c r="AB9" s="662"/>
      <c r="AC9" s="662"/>
      <c r="AD9" s="663">
        <v>21238</v>
      </c>
      <c r="AE9" s="663"/>
      <c r="AF9" s="663"/>
      <c r="AG9" s="663"/>
      <c r="AH9" s="663"/>
      <c r="AI9" s="663"/>
      <c r="AJ9" s="663"/>
      <c r="AK9" s="663"/>
      <c r="AL9" s="664">
        <v>0.2</v>
      </c>
      <c r="AM9" s="665"/>
      <c r="AN9" s="665"/>
      <c r="AO9" s="666"/>
      <c r="AP9" s="656" t="s">
        <v>234</v>
      </c>
      <c r="AQ9" s="657"/>
      <c r="AR9" s="657"/>
      <c r="AS9" s="657"/>
      <c r="AT9" s="657"/>
      <c r="AU9" s="657"/>
      <c r="AV9" s="657"/>
      <c r="AW9" s="657"/>
      <c r="AX9" s="657"/>
      <c r="AY9" s="657"/>
      <c r="AZ9" s="657"/>
      <c r="BA9" s="657"/>
      <c r="BB9" s="657"/>
      <c r="BC9" s="657"/>
      <c r="BD9" s="657"/>
      <c r="BE9" s="657"/>
      <c r="BF9" s="658"/>
      <c r="BG9" s="659">
        <v>1286916</v>
      </c>
      <c r="BH9" s="660"/>
      <c r="BI9" s="660"/>
      <c r="BJ9" s="660"/>
      <c r="BK9" s="660"/>
      <c r="BL9" s="660"/>
      <c r="BM9" s="660"/>
      <c r="BN9" s="661"/>
      <c r="BO9" s="662">
        <v>25.3</v>
      </c>
      <c r="BP9" s="662"/>
      <c r="BQ9" s="662"/>
      <c r="BR9" s="662"/>
      <c r="BS9" s="668" t="s">
        <v>124</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2207143</v>
      </c>
      <c r="CS9" s="660"/>
      <c r="CT9" s="660"/>
      <c r="CU9" s="660"/>
      <c r="CV9" s="660"/>
      <c r="CW9" s="660"/>
      <c r="CX9" s="660"/>
      <c r="CY9" s="661"/>
      <c r="CZ9" s="662">
        <v>10.8</v>
      </c>
      <c r="DA9" s="662"/>
      <c r="DB9" s="662"/>
      <c r="DC9" s="662"/>
      <c r="DD9" s="668">
        <v>635972</v>
      </c>
      <c r="DE9" s="660"/>
      <c r="DF9" s="660"/>
      <c r="DG9" s="660"/>
      <c r="DH9" s="660"/>
      <c r="DI9" s="660"/>
      <c r="DJ9" s="660"/>
      <c r="DK9" s="660"/>
      <c r="DL9" s="660"/>
      <c r="DM9" s="660"/>
      <c r="DN9" s="660"/>
      <c r="DO9" s="660"/>
      <c r="DP9" s="661"/>
      <c r="DQ9" s="668">
        <v>1413199</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124</v>
      </c>
      <c r="AA10" s="662"/>
      <c r="AB10" s="662"/>
      <c r="AC10" s="662"/>
      <c r="AD10" s="663" t="s">
        <v>231</v>
      </c>
      <c r="AE10" s="663"/>
      <c r="AF10" s="663"/>
      <c r="AG10" s="663"/>
      <c r="AH10" s="663"/>
      <c r="AI10" s="663"/>
      <c r="AJ10" s="663"/>
      <c r="AK10" s="663"/>
      <c r="AL10" s="664" t="s">
        <v>231</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105258</v>
      </c>
      <c r="BH10" s="660"/>
      <c r="BI10" s="660"/>
      <c r="BJ10" s="660"/>
      <c r="BK10" s="660"/>
      <c r="BL10" s="660"/>
      <c r="BM10" s="660"/>
      <c r="BN10" s="661"/>
      <c r="BO10" s="662">
        <v>2.1</v>
      </c>
      <c r="BP10" s="662"/>
      <c r="BQ10" s="662"/>
      <c r="BR10" s="662"/>
      <c r="BS10" s="668" t="s">
        <v>231</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123461</v>
      </c>
      <c r="CS10" s="660"/>
      <c r="CT10" s="660"/>
      <c r="CU10" s="660"/>
      <c r="CV10" s="660"/>
      <c r="CW10" s="660"/>
      <c r="CX10" s="660"/>
      <c r="CY10" s="661"/>
      <c r="CZ10" s="662">
        <v>0.6</v>
      </c>
      <c r="DA10" s="662"/>
      <c r="DB10" s="662"/>
      <c r="DC10" s="662"/>
      <c r="DD10" s="668" t="s">
        <v>124</v>
      </c>
      <c r="DE10" s="660"/>
      <c r="DF10" s="660"/>
      <c r="DG10" s="660"/>
      <c r="DH10" s="660"/>
      <c r="DI10" s="660"/>
      <c r="DJ10" s="660"/>
      <c r="DK10" s="660"/>
      <c r="DL10" s="660"/>
      <c r="DM10" s="660"/>
      <c r="DN10" s="660"/>
      <c r="DO10" s="660"/>
      <c r="DP10" s="661"/>
      <c r="DQ10" s="668">
        <v>21602</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231</v>
      </c>
      <c r="AA11" s="662"/>
      <c r="AB11" s="662"/>
      <c r="AC11" s="662"/>
      <c r="AD11" s="663" t="s">
        <v>231</v>
      </c>
      <c r="AE11" s="663"/>
      <c r="AF11" s="663"/>
      <c r="AG11" s="663"/>
      <c r="AH11" s="663"/>
      <c r="AI11" s="663"/>
      <c r="AJ11" s="663"/>
      <c r="AK11" s="663"/>
      <c r="AL11" s="664" t="s">
        <v>124</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556015</v>
      </c>
      <c r="BH11" s="660"/>
      <c r="BI11" s="660"/>
      <c r="BJ11" s="660"/>
      <c r="BK11" s="660"/>
      <c r="BL11" s="660"/>
      <c r="BM11" s="660"/>
      <c r="BN11" s="661"/>
      <c r="BO11" s="662">
        <v>10.9</v>
      </c>
      <c r="BP11" s="662"/>
      <c r="BQ11" s="662"/>
      <c r="BR11" s="662"/>
      <c r="BS11" s="668">
        <v>110057</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485100</v>
      </c>
      <c r="CS11" s="660"/>
      <c r="CT11" s="660"/>
      <c r="CU11" s="660"/>
      <c r="CV11" s="660"/>
      <c r="CW11" s="660"/>
      <c r="CX11" s="660"/>
      <c r="CY11" s="661"/>
      <c r="CZ11" s="662">
        <v>2.4</v>
      </c>
      <c r="DA11" s="662"/>
      <c r="DB11" s="662"/>
      <c r="DC11" s="662"/>
      <c r="DD11" s="668">
        <v>177135</v>
      </c>
      <c r="DE11" s="660"/>
      <c r="DF11" s="660"/>
      <c r="DG11" s="660"/>
      <c r="DH11" s="660"/>
      <c r="DI11" s="660"/>
      <c r="DJ11" s="660"/>
      <c r="DK11" s="660"/>
      <c r="DL11" s="660"/>
      <c r="DM11" s="660"/>
      <c r="DN11" s="660"/>
      <c r="DO11" s="660"/>
      <c r="DP11" s="661"/>
      <c r="DQ11" s="668">
        <v>298418</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663936</v>
      </c>
      <c r="S12" s="660"/>
      <c r="T12" s="660"/>
      <c r="U12" s="660"/>
      <c r="V12" s="660"/>
      <c r="W12" s="660"/>
      <c r="X12" s="660"/>
      <c r="Y12" s="661"/>
      <c r="Z12" s="662">
        <v>3.1</v>
      </c>
      <c r="AA12" s="662"/>
      <c r="AB12" s="662"/>
      <c r="AC12" s="662"/>
      <c r="AD12" s="663">
        <v>663936</v>
      </c>
      <c r="AE12" s="663"/>
      <c r="AF12" s="663"/>
      <c r="AG12" s="663"/>
      <c r="AH12" s="663"/>
      <c r="AI12" s="663"/>
      <c r="AJ12" s="663"/>
      <c r="AK12" s="663"/>
      <c r="AL12" s="664">
        <v>5.7</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2585708</v>
      </c>
      <c r="BH12" s="660"/>
      <c r="BI12" s="660"/>
      <c r="BJ12" s="660"/>
      <c r="BK12" s="660"/>
      <c r="BL12" s="660"/>
      <c r="BM12" s="660"/>
      <c r="BN12" s="661"/>
      <c r="BO12" s="662">
        <v>50.9</v>
      </c>
      <c r="BP12" s="662"/>
      <c r="BQ12" s="662"/>
      <c r="BR12" s="662"/>
      <c r="BS12" s="668" t="s">
        <v>124</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407560</v>
      </c>
      <c r="CS12" s="660"/>
      <c r="CT12" s="660"/>
      <c r="CU12" s="660"/>
      <c r="CV12" s="660"/>
      <c r="CW12" s="660"/>
      <c r="CX12" s="660"/>
      <c r="CY12" s="661"/>
      <c r="CZ12" s="662">
        <v>2</v>
      </c>
      <c r="DA12" s="662"/>
      <c r="DB12" s="662"/>
      <c r="DC12" s="662"/>
      <c r="DD12" s="668">
        <v>80969</v>
      </c>
      <c r="DE12" s="660"/>
      <c r="DF12" s="660"/>
      <c r="DG12" s="660"/>
      <c r="DH12" s="660"/>
      <c r="DI12" s="660"/>
      <c r="DJ12" s="660"/>
      <c r="DK12" s="660"/>
      <c r="DL12" s="660"/>
      <c r="DM12" s="660"/>
      <c r="DN12" s="660"/>
      <c r="DO12" s="660"/>
      <c r="DP12" s="661"/>
      <c r="DQ12" s="668">
        <v>156337</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231</v>
      </c>
      <c r="AA13" s="662"/>
      <c r="AB13" s="662"/>
      <c r="AC13" s="662"/>
      <c r="AD13" s="663" t="s">
        <v>231</v>
      </c>
      <c r="AE13" s="663"/>
      <c r="AF13" s="663"/>
      <c r="AG13" s="663"/>
      <c r="AH13" s="663"/>
      <c r="AI13" s="663"/>
      <c r="AJ13" s="663"/>
      <c r="AK13" s="663"/>
      <c r="AL13" s="664" t="s">
        <v>124</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2567232</v>
      </c>
      <c r="BH13" s="660"/>
      <c r="BI13" s="660"/>
      <c r="BJ13" s="660"/>
      <c r="BK13" s="660"/>
      <c r="BL13" s="660"/>
      <c r="BM13" s="660"/>
      <c r="BN13" s="661"/>
      <c r="BO13" s="662">
        <v>50.5</v>
      </c>
      <c r="BP13" s="662"/>
      <c r="BQ13" s="662"/>
      <c r="BR13" s="662"/>
      <c r="BS13" s="668" t="s">
        <v>124</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2228077</v>
      </c>
      <c r="CS13" s="660"/>
      <c r="CT13" s="660"/>
      <c r="CU13" s="660"/>
      <c r="CV13" s="660"/>
      <c r="CW13" s="660"/>
      <c r="CX13" s="660"/>
      <c r="CY13" s="661"/>
      <c r="CZ13" s="662">
        <v>10.9</v>
      </c>
      <c r="DA13" s="662"/>
      <c r="DB13" s="662"/>
      <c r="DC13" s="662"/>
      <c r="DD13" s="668">
        <v>190890</v>
      </c>
      <c r="DE13" s="660"/>
      <c r="DF13" s="660"/>
      <c r="DG13" s="660"/>
      <c r="DH13" s="660"/>
      <c r="DI13" s="660"/>
      <c r="DJ13" s="660"/>
      <c r="DK13" s="660"/>
      <c r="DL13" s="660"/>
      <c r="DM13" s="660"/>
      <c r="DN13" s="660"/>
      <c r="DO13" s="660"/>
      <c r="DP13" s="661"/>
      <c r="DQ13" s="668">
        <v>1926421</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231</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124</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118082</v>
      </c>
      <c r="BH14" s="660"/>
      <c r="BI14" s="660"/>
      <c r="BJ14" s="660"/>
      <c r="BK14" s="660"/>
      <c r="BL14" s="660"/>
      <c r="BM14" s="660"/>
      <c r="BN14" s="661"/>
      <c r="BO14" s="662">
        <v>2.2999999999999998</v>
      </c>
      <c r="BP14" s="662"/>
      <c r="BQ14" s="662"/>
      <c r="BR14" s="662"/>
      <c r="BS14" s="668" t="s">
        <v>231</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762372</v>
      </c>
      <c r="CS14" s="660"/>
      <c r="CT14" s="660"/>
      <c r="CU14" s="660"/>
      <c r="CV14" s="660"/>
      <c r="CW14" s="660"/>
      <c r="CX14" s="660"/>
      <c r="CY14" s="661"/>
      <c r="CZ14" s="662">
        <v>3.7</v>
      </c>
      <c r="DA14" s="662"/>
      <c r="DB14" s="662"/>
      <c r="DC14" s="662"/>
      <c r="DD14" s="668">
        <v>20870</v>
      </c>
      <c r="DE14" s="660"/>
      <c r="DF14" s="660"/>
      <c r="DG14" s="660"/>
      <c r="DH14" s="660"/>
      <c r="DI14" s="660"/>
      <c r="DJ14" s="660"/>
      <c r="DK14" s="660"/>
      <c r="DL14" s="660"/>
      <c r="DM14" s="660"/>
      <c r="DN14" s="660"/>
      <c r="DO14" s="660"/>
      <c r="DP14" s="661"/>
      <c r="DQ14" s="668">
        <v>741459</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32315</v>
      </c>
      <c r="S15" s="660"/>
      <c r="T15" s="660"/>
      <c r="U15" s="660"/>
      <c r="V15" s="660"/>
      <c r="W15" s="660"/>
      <c r="X15" s="660"/>
      <c r="Y15" s="661"/>
      <c r="Z15" s="662">
        <v>0.2</v>
      </c>
      <c r="AA15" s="662"/>
      <c r="AB15" s="662"/>
      <c r="AC15" s="662"/>
      <c r="AD15" s="663">
        <v>32315</v>
      </c>
      <c r="AE15" s="663"/>
      <c r="AF15" s="663"/>
      <c r="AG15" s="663"/>
      <c r="AH15" s="663"/>
      <c r="AI15" s="663"/>
      <c r="AJ15" s="663"/>
      <c r="AK15" s="663"/>
      <c r="AL15" s="664">
        <v>0.3</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180236</v>
      </c>
      <c r="BH15" s="660"/>
      <c r="BI15" s="660"/>
      <c r="BJ15" s="660"/>
      <c r="BK15" s="660"/>
      <c r="BL15" s="660"/>
      <c r="BM15" s="660"/>
      <c r="BN15" s="661"/>
      <c r="BO15" s="662">
        <v>3.5</v>
      </c>
      <c r="BP15" s="662"/>
      <c r="BQ15" s="662"/>
      <c r="BR15" s="662"/>
      <c r="BS15" s="668" t="s">
        <v>124</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2471706</v>
      </c>
      <c r="CS15" s="660"/>
      <c r="CT15" s="660"/>
      <c r="CU15" s="660"/>
      <c r="CV15" s="660"/>
      <c r="CW15" s="660"/>
      <c r="CX15" s="660"/>
      <c r="CY15" s="661"/>
      <c r="CZ15" s="662">
        <v>12.1</v>
      </c>
      <c r="DA15" s="662"/>
      <c r="DB15" s="662"/>
      <c r="DC15" s="662"/>
      <c r="DD15" s="668">
        <v>348181</v>
      </c>
      <c r="DE15" s="660"/>
      <c r="DF15" s="660"/>
      <c r="DG15" s="660"/>
      <c r="DH15" s="660"/>
      <c r="DI15" s="660"/>
      <c r="DJ15" s="660"/>
      <c r="DK15" s="660"/>
      <c r="DL15" s="660"/>
      <c r="DM15" s="660"/>
      <c r="DN15" s="660"/>
      <c r="DO15" s="660"/>
      <c r="DP15" s="661"/>
      <c r="DQ15" s="668">
        <v>1795616</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231</v>
      </c>
      <c r="AA16" s="662"/>
      <c r="AB16" s="662"/>
      <c r="AC16" s="662"/>
      <c r="AD16" s="663" t="s">
        <v>231</v>
      </c>
      <c r="AE16" s="663"/>
      <c r="AF16" s="663"/>
      <c r="AG16" s="663"/>
      <c r="AH16" s="663"/>
      <c r="AI16" s="663"/>
      <c r="AJ16" s="663"/>
      <c r="AK16" s="663"/>
      <c r="AL16" s="664" t="s">
        <v>231</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v>1118</v>
      </c>
      <c r="BH16" s="660"/>
      <c r="BI16" s="660"/>
      <c r="BJ16" s="660"/>
      <c r="BK16" s="660"/>
      <c r="BL16" s="660"/>
      <c r="BM16" s="660"/>
      <c r="BN16" s="661"/>
      <c r="BO16" s="662">
        <v>0</v>
      </c>
      <c r="BP16" s="662"/>
      <c r="BQ16" s="662"/>
      <c r="BR16" s="662"/>
      <c r="BS16" s="668" t="s">
        <v>231</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33705</v>
      </c>
      <c r="CS16" s="660"/>
      <c r="CT16" s="660"/>
      <c r="CU16" s="660"/>
      <c r="CV16" s="660"/>
      <c r="CW16" s="660"/>
      <c r="CX16" s="660"/>
      <c r="CY16" s="661"/>
      <c r="CZ16" s="662">
        <v>0.2</v>
      </c>
      <c r="DA16" s="662"/>
      <c r="DB16" s="662"/>
      <c r="DC16" s="662"/>
      <c r="DD16" s="668" t="s">
        <v>231</v>
      </c>
      <c r="DE16" s="660"/>
      <c r="DF16" s="660"/>
      <c r="DG16" s="660"/>
      <c r="DH16" s="660"/>
      <c r="DI16" s="660"/>
      <c r="DJ16" s="660"/>
      <c r="DK16" s="660"/>
      <c r="DL16" s="660"/>
      <c r="DM16" s="660"/>
      <c r="DN16" s="660"/>
      <c r="DO16" s="660"/>
      <c r="DP16" s="661"/>
      <c r="DQ16" s="668">
        <v>31182</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10603</v>
      </c>
      <c r="S17" s="660"/>
      <c r="T17" s="660"/>
      <c r="U17" s="660"/>
      <c r="V17" s="660"/>
      <c r="W17" s="660"/>
      <c r="X17" s="660"/>
      <c r="Y17" s="661"/>
      <c r="Z17" s="662">
        <v>0.1</v>
      </c>
      <c r="AA17" s="662"/>
      <c r="AB17" s="662"/>
      <c r="AC17" s="662"/>
      <c r="AD17" s="663">
        <v>10603</v>
      </c>
      <c r="AE17" s="663"/>
      <c r="AF17" s="663"/>
      <c r="AG17" s="663"/>
      <c r="AH17" s="663"/>
      <c r="AI17" s="663"/>
      <c r="AJ17" s="663"/>
      <c r="AK17" s="663"/>
      <c r="AL17" s="664">
        <v>0.1</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1818144</v>
      </c>
      <c r="CS17" s="660"/>
      <c r="CT17" s="660"/>
      <c r="CU17" s="660"/>
      <c r="CV17" s="660"/>
      <c r="CW17" s="660"/>
      <c r="CX17" s="660"/>
      <c r="CY17" s="661"/>
      <c r="CZ17" s="662">
        <v>8.9</v>
      </c>
      <c r="DA17" s="662"/>
      <c r="DB17" s="662"/>
      <c r="DC17" s="662"/>
      <c r="DD17" s="668" t="s">
        <v>124</v>
      </c>
      <c r="DE17" s="660"/>
      <c r="DF17" s="660"/>
      <c r="DG17" s="660"/>
      <c r="DH17" s="660"/>
      <c r="DI17" s="660"/>
      <c r="DJ17" s="660"/>
      <c r="DK17" s="660"/>
      <c r="DL17" s="660"/>
      <c r="DM17" s="660"/>
      <c r="DN17" s="660"/>
      <c r="DO17" s="660"/>
      <c r="DP17" s="661"/>
      <c r="DQ17" s="668">
        <v>1789485</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6884761</v>
      </c>
      <c r="S18" s="660"/>
      <c r="T18" s="660"/>
      <c r="U18" s="660"/>
      <c r="V18" s="660"/>
      <c r="W18" s="660"/>
      <c r="X18" s="660"/>
      <c r="Y18" s="661"/>
      <c r="Z18" s="662">
        <v>32.5</v>
      </c>
      <c r="AA18" s="662"/>
      <c r="AB18" s="662"/>
      <c r="AC18" s="662"/>
      <c r="AD18" s="663">
        <v>5874113</v>
      </c>
      <c r="AE18" s="663"/>
      <c r="AF18" s="663"/>
      <c r="AG18" s="663"/>
      <c r="AH18" s="663"/>
      <c r="AI18" s="663"/>
      <c r="AJ18" s="663"/>
      <c r="AK18" s="663"/>
      <c r="AL18" s="664">
        <v>50.3</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231</v>
      </c>
      <c r="BH18" s="660"/>
      <c r="BI18" s="660"/>
      <c r="BJ18" s="660"/>
      <c r="BK18" s="660"/>
      <c r="BL18" s="660"/>
      <c r="BM18" s="660"/>
      <c r="BN18" s="661"/>
      <c r="BO18" s="662" t="s">
        <v>124</v>
      </c>
      <c r="BP18" s="662"/>
      <c r="BQ18" s="662"/>
      <c r="BR18" s="662"/>
      <c r="BS18" s="668" t="s">
        <v>231</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231</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5874113</v>
      </c>
      <c r="S19" s="660"/>
      <c r="T19" s="660"/>
      <c r="U19" s="660"/>
      <c r="V19" s="660"/>
      <c r="W19" s="660"/>
      <c r="X19" s="660"/>
      <c r="Y19" s="661"/>
      <c r="Z19" s="662">
        <v>27.7</v>
      </c>
      <c r="AA19" s="662"/>
      <c r="AB19" s="662"/>
      <c r="AC19" s="662"/>
      <c r="AD19" s="663">
        <v>5874113</v>
      </c>
      <c r="AE19" s="663"/>
      <c r="AF19" s="663"/>
      <c r="AG19" s="663"/>
      <c r="AH19" s="663"/>
      <c r="AI19" s="663"/>
      <c r="AJ19" s="663"/>
      <c r="AK19" s="663"/>
      <c r="AL19" s="664">
        <v>50.3</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184161</v>
      </c>
      <c r="BH19" s="660"/>
      <c r="BI19" s="660"/>
      <c r="BJ19" s="660"/>
      <c r="BK19" s="660"/>
      <c r="BL19" s="660"/>
      <c r="BM19" s="660"/>
      <c r="BN19" s="661"/>
      <c r="BO19" s="662">
        <v>3.6</v>
      </c>
      <c r="BP19" s="662"/>
      <c r="BQ19" s="662"/>
      <c r="BR19" s="662"/>
      <c r="BS19" s="668" t="s">
        <v>231</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231</v>
      </c>
      <c r="CS19" s="660"/>
      <c r="CT19" s="660"/>
      <c r="CU19" s="660"/>
      <c r="CV19" s="660"/>
      <c r="CW19" s="660"/>
      <c r="CX19" s="660"/>
      <c r="CY19" s="661"/>
      <c r="CZ19" s="662" t="s">
        <v>124</v>
      </c>
      <c r="DA19" s="662"/>
      <c r="DB19" s="662"/>
      <c r="DC19" s="662"/>
      <c r="DD19" s="668" t="s">
        <v>231</v>
      </c>
      <c r="DE19" s="660"/>
      <c r="DF19" s="660"/>
      <c r="DG19" s="660"/>
      <c r="DH19" s="660"/>
      <c r="DI19" s="660"/>
      <c r="DJ19" s="660"/>
      <c r="DK19" s="660"/>
      <c r="DL19" s="660"/>
      <c r="DM19" s="660"/>
      <c r="DN19" s="660"/>
      <c r="DO19" s="660"/>
      <c r="DP19" s="661"/>
      <c r="DQ19" s="668" t="s">
        <v>231</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1010648</v>
      </c>
      <c r="S20" s="660"/>
      <c r="T20" s="660"/>
      <c r="U20" s="660"/>
      <c r="V20" s="660"/>
      <c r="W20" s="660"/>
      <c r="X20" s="660"/>
      <c r="Y20" s="661"/>
      <c r="Z20" s="662">
        <v>4.8</v>
      </c>
      <c r="AA20" s="662"/>
      <c r="AB20" s="662"/>
      <c r="AC20" s="662"/>
      <c r="AD20" s="663" t="s">
        <v>124</v>
      </c>
      <c r="AE20" s="663"/>
      <c r="AF20" s="663"/>
      <c r="AG20" s="663"/>
      <c r="AH20" s="663"/>
      <c r="AI20" s="663"/>
      <c r="AJ20" s="663"/>
      <c r="AK20" s="663"/>
      <c r="AL20" s="664" t="s">
        <v>124</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184161</v>
      </c>
      <c r="BH20" s="660"/>
      <c r="BI20" s="660"/>
      <c r="BJ20" s="660"/>
      <c r="BK20" s="660"/>
      <c r="BL20" s="660"/>
      <c r="BM20" s="660"/>
      <c r="BN20" s="661"/>
      <c r="BO20" s="662">
        <v>3.6</v>
      </c>
      <c r="BP20" s="662"/>
      <c r="BQ20" s="662"/>
      <c r="BR20" s="662"/>
      <c r="BS20" s="668" t="s">
        <v>231</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20497861</v>
      </c>
      <c r="CS20" s="660"/>
      <c r="CT20" s="660"/>
      <c r="CU20" s="660"/>
      <c r="CV20" s="660"/>
      <c r="CW20" s="660"/>
      <c r="CX20" s="660"/>
      <c r="CY20" s="661"/>
      <c r="CZ20" s="662">
        <v>100</v>
      </c>
      <c r="DA20" s="662"/>
      <c r="DB20" s="662"/>
      <c r="DC20" s="662"/>
      <c r="DD20" s="668">
        <v>2144635</v>
      </c>
      <c r="DE20" s="660"/>
      <c r="DF20" s="660"/>
      <c r="DG20" s="660"/>
      <c r="DH20" s="660"/>
      <c r="DI20" s="660"/>
      <c r="DJ20" s="660"/>
      <c r="DK20" s="660"/>
      <c r="DL20" s="660"/>
      <c r="DM20" s="660"/>
      <c r="DN20" s="660"/>
      <c r="DO20" s="660"/>
      <c r="DP20" s="661"/>
      <c r="DQ20" s="668">
        <v>13319577</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231</v>
      </c>
      <c r="AA21" s="662"/>
      <c r="AB21" s="662"/>
      <c r="AC21" s="662"/>
      <c r="AD21" s="663" t="s">
        <v>124</v>
      </c>
      <c r="AE21" s="663"/>
      <c r="AF21" s="663"/>
      <c r="AG21" s="663"/>
      <c r="AH21" s="663"/>
      <c r="AI21" s="663"/>
      <c r="AJ21" s="663"/>
      <c r="AK21" s="663"/>
      <c r="AL21" s="664" t="s">
        <v>124</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124</v>
      </c>
      <c r="BH21" s="660"/>
      <c r="BI21" s="660"/>
      <c r="BJ21" s="660"/>
      <c r="BK21" s="660"/>
      <c r="BL21" s="660"/>
      <c r="BM21" s="660"/>
      <c r="BN21" s="661"/>
      <c r="BO21" s="662" t="s">
        <v>124</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12846674</v>
      </c>
      <c r="S22" s="660"/>
      <c r="T22" s="660"/>
      <c r="U22" s="660"/>
      <c r="V22" s="660"/>
      <c r="W22" s="660"/>
      <c r="X22" s="660"/>
      <c r="Y22" s="661"/>
      <c r="Z22" s="662">
        <v>60.6</v>
      </c>
      <c r="AA22" s="662"/>
      <c r="AB22" s="662"/>
      <c r="AC22" s="662"/>
      <c r="AD22" s="663">
        <v>11651865</v>
      </c>
      <c r="AE22" s="663"/>
      <c r="AF22" s="663"/>
      <c r="AG22" s="663"/>
      <c r="AH22" s="663"/>
      <c r="AI22" s="663"/>
      <c r="AJ22" s="663"/>
      <c r="AK22" s="663"/>
      <c r="AL22" s="664">
        <v>99.7</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231</v>
      </c>
      <c r="BH22" s="660"/>
      <c r="BI22" s="660"/>
      <c r="BJ22" s="660"/>
      <c r="BK22" s="660"/>
      <c r="BL22" s="660"/>
      <c r="BM22" s="660"/>
      <c r="BN22" s="661"/>
      <c r="BO22" s="662" t="s">
        <v>124</v>
      </c>
      <c r="BP22" s="662"/>
      <c r="BQ22" s="662"/>
      <c r="BR22" s="662"/>
      <c r="BS22" s="668" t="s">
        <v>231</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2671</v>
      </c>
      <c r="S23" s="660"/>
      <c r="T23" s="660"/>
      <c r="U23" s="660"/>
      <c r="V23" s="660"/>
      <c r="W23" s="660"/>
      <c r="X23" s="660"/>
      <c r="Y23" s="661"/>
      <c r="Z23" s="662">
        <v>0</v>
      </c>
      <c r="AA23" s="662"/>
      <c r="AB23" s="662"/>
      <c r="AC23" s="662"/>
      <c r="AD23" s="663">
        <v>2671</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184161</v>
      </c>
      <c r="BH23" s="660"/>
      <c r="BI23" s="660"/>
      <c r="BJ23" s="660"/>
      <c r="BK23" s="660"/>
      <c r="BL23" s="660"/>
      <c r="BM23" s="660"/>
      <c r="BN23" s="661"/>
      <c r="BO23" s="662">
        <v>3.6</v>
      </c>
      <c r="BP23" s="662"/>
      <c r="BQ23" s="662"/>
      <c r="BR23" s="662"/>
      <c r="BS23" s="668" t="s">
        <v>124</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30311</v>
      </c>
      <c r="S24" s="660"/>
      <c r="T24" s="660"/>
      <c r="U24" s="660"/>
      <c r="V24" s="660"/>
      <c r="W24" s="660"/>
      <c r="X24" s="660"/>
      <c r="Y24" s="661"/>
      <c r="Z24" s="662">
        <v>0.1</v>
      </c>
      <c r="AA24" s="662"/>
      <c r="AB24" s="662"/>
      <c r="AC24" s="662"/>
      <c r="AD24" s="663" t="s">
        <v>231</v>
      </c>
      <c r="AE24" s="663"/>
      <c r="AF24" s="663"/>
      <c r="AG24" s="663"/>
      <c r="AH24" s="663"/>
      <c r="AI24" s="663"/>
      <c r="AJ24" s="663"/>
      <c r="AK24" s="663"/>
      <c r="AL24" s="664" t="s">
        <v>124</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7164602</v>
      </c>
      <c r="CS24" s="649"/>
      <c r="CT24" s="649"/>
      <c r="CU24" s="649"/>
      <c r="CV24" s="649"/>
      <c r="CW24" s="649"/>
      <c r="CX24" s="649"/>
      <c r="CY24" s="650"/>
      <c r="CZ24" s="653">
        <v>35</v>
      </c>
      <c r="DA24" s="654"/>
      <c r="DB24" s="654"/>
      <c r="DC24" s="673"/>
      <c r="DD24" s="692">
        <v>5453171</v>
      </c>
      <c r="DE24" s="649"/>
      <c r="DF24" s="649"/>
      <c r="DG24" s="649"/>
      <c r="DH24" s="649"/>
      <c r="DI24" s="649"/>
      <c r="DJ24" s="649"/>
      <c r="DK24" s="650"/>
      <c r="DL24" s="692">
        <v>5444435</v>
      </c>
      <c r="DM24" s="649"/>
      <c r="DN24" s="649"/>
      <c r="DO24" s="649"/>
      <c r="DP24" s="649"/>
      <c r="DQ24" s="649"/>
      <c r="DR24" s="649"/>
      <c r="DS24" s="649"/>
      <c r="DT24" s="649"/>
      <c r="DU24" s="649"/>
      <c r="DV24" s="650"/>
      <c r="DW24" s="653">
        <v>44.1</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164191</v>
      </c>
      <c r="S25" s="660"/>
      <c r="T25" s="660"/>
      <c r="U25" s="660"/>
      <c r="V25" s="660"/>
      <c r="W25" s="660"/>
      <c r="X25" s="660"/>
      <c r="Y25" s="661"/>
      <c r="Z25" s="662">
        <v>0.8</v>
      </c>
      <c r="AA25" s="662"/>
      <c r="AB25" s="662"/>
      <c r="AC25" s="662"/>
      <c r="AD25" s="663">
        <v>13132</v>
      </c>
      <c r="AE25" s="663"/>
      <c r="AF25" s="663"/>
      <c r="AG25" s="663"/>
      <c r="AH25" s="663"/>
      <c r="AI25" s="663"/>
      <c r="AJ25" s="663"/>
      <c r="AK25" s="663"/>
      <c r="AL25" s="664">
        <v>0.1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231</v>
      </c>
      <c r="BH25" s="660"/>
      <c r="BI25" s="660"/>
      <c r="BJ25" s="660"/>
      <c r="BK25" s="660"/>
      <c r="BL25" s="660"/>
      <c r="BM25" s="660"/>
      <c r="BN25" s="661"/>
      <c r="BO25" s="662" t="s">
        <v>231</v>
      </c>
      <c r="BP25" s="662"/>
      <c r="BQ25" s="662"/>
      <c r="BR25" s="662"/>
      <c r="BS25" s="668" t="s">
        <v>231</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2913275</v>
      </c>
      <c r="CS25" s="695"/>
      <c r="CT25" s="695"/>
      <c r="CU25" s="695"/>
      <c r="CV25" s="695"/>
      <c r="CW25" s="695"/>
      <c r="CX25" s="695"/>
      <c r="CY25" s="696"/>
      <c r="CZ25" s="664">
        <v>14.2</v>
      </c>
      <c r="DA25" s="693"/>
      <c r="DB25" s="693"/>
      <c r="DC25" s="697"/>
      <c r="DD25" s="668">
        <v>2783013</v>
      </c>
      <c r="DE25" s="695"/>
      <c r="DF25" s="695"/>
      <c r="DG25" s="695"/>
      <c r="DH25" s="695"/>
      <c r="DI25" s="695"/>
      <c r="DJ25" s="695"/>
      <c r="DK25" s="696"/>
      <c r="DL25" s="668">
        <v>2774717</v>
      </c>
      <c r="DM25" s="695"/>
      <c r="DN25" s="695"/>
      <c r="DO25" s="695"/>
      <c r="DP25" s="695"/>
      <c r="DQ25" s="695"/>
      <c r="DR25" s="695"/>
      <c r="DS25" s="695"/>
      <c r="DT25" s="695"/>
      <c r="DU25" s="695"/>
      <c r="DV25" s="696"/>
      <c r="DW25" s="664">
        <v>22.5</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100518</v>
      </c>
      <c r="S26" s="660"/>
      <c r="T26" s="660"/>
      <c r="U26" s="660"/>
      <c r="V26" s="660"/>
      <c r="W26" s="660"/>
      <c r="X26" s="660"/>
      <c r="Y26" s="661"/>
      <c r="Z26" s="662">
        <v>0.5</v>
      </c>
      <c r="AA26" s="662"/>
      <c r="AB26" s="662"/>
      <c r="AC26" s="662"/>
      <c r="AD26" s="663" t="s">
        <v>124</v>
      </c>
      <c r="AE26" s="663"/>
      <c r="AF26" s="663"/>
      <c r="AG26" s="663"/>
      <c r="AH26" s="663"/>
      <c r="AI26" s="663"/>
      <c r="AJ26" s="663"/>
      <c r="AK26" s="663"/>
      <c r="AL26" s="664" t="s">
        <v>231</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231</v>
      </c>
      <c r="BH26" s="660"/>
      <c r="BI26" s="660"/>
      <c r="BJ26" s="660"/>
      <c r="BK26" s="660"/>
      <c r="BL26" s="660"/>
      <c r="BM26" s="660"/>
      <c r="BN26" s="661"/>
      <c r="BO26" s="662" t="s">
        <v>231</v>
      </c>
      <c r="BP26" s="662"/>
      <c r="BQ26" s="662"/>
      <c r="BR26" s="662"/>
      <c r="BS26" s="668" t="s">
        <v>124</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2030184</v>
      </c>
      <c r="CS26" s="660"/>
      <c r="CT26" s="660"/>
      <c r="CU26" s="660"/>
      <c r="CV26" s="660"/>
      <c r="CW26" s="660"/>
      <c r="CX26" s="660"/>
      <c r="CY26" s="661"/>
      <c r="CZ26" s="664">
        <v>9.9</v>
      </c>
      <c r="DA26" s="693"/>
      <c r="DB26" s="693"/>
      <c r="DC26" s="697"/>
      <c r="DD26" s="668">
        <v>1907953</v>
      </c>
      <c r="DE26" s="660"/>
      <c r="DF26" s="660"/>
      <c r="DG26" s="660"/>
      <c r="DH26" s="660"/>
      <c r="DI26" s="660"/>
      <c r="DJ26" s="660"/>
      <c r="DK26" s="661"/>
      <c r="DL26" s="668" t="s">
        <v>231</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1612491</v>
      </c>
      <c r="S27" s="660"/>
      <c r="T27" s="660"/>
      <c r="U27" s="660"/>
      <c r="V27" s="660"/>
      <c r="W27" s="660"/>
      <c r="X27" s="660"/>
      <c r="Y27" s="661"/>
      <c r="Z27" s="662">
        <v>7.6</v>
      </c>
      <c r="AA27" s="662"/>
      <c r="AB27" s="662"/>
      <c r="AC27" s="662"/>
      <c r="AD27" s="663" t="s">
        <v>124</v>
      </c>
      <c r="AE27" s="663"/>
      <c r="AF27" s="663"/>
      <c r="AG27" s="663"/>
      <c r="AH27" s="663"/>
      <c r="AI27" s="663"/>
      <c r="AJ27" s="663"/>
      <c r="AK27" s="663"/>
      <c r="AL27" s="664" t="s">
        <v>231</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5078652</v>
      </c>
      <c r="BH27" s="660"/>
      <c r="BI27" s="660"/>
      <c r="BJ27" s="660"/>
      <c r="BK27" s="660"/>
      <c r="BL27" s="660"/>
      <c r="BM27" s="660"/>
      <c r="BN27" s="661"/>
      <c r="BO27" s="662">
        <v>100</v>
      </c>
      <c r="BP27" s="662"/>
      <c r="BQ27" s="662"/>
      <c r="BR27" s="662"/>
      <c r="BS27" s="668">
        <v>110057</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2433183</v>
      </c>
      <c r="CS27" s="695"/>
      <c r="CT27" s="695"/>
      <c r="CU27" s="695"/>
      <c r="CV27" s="695"/>
      <c r="CW27" s="695"/>
      <c r="CX27" s="695"/>
      <c r="CY27" s="696"/>
      <c r="CZ27" s="664">
        <v>11.9</v>
      </c>
      <c r="DA27" s="693"/>
      <c r="DB27" s="693"/>
      <c r="DC27" s="697"/>
      <c r="DD27" s="668">
        <v>880673</v>
      </c>
      <c r="DE27" s="695"/>
      <c r="DF27" s="695"/>
      <c r="DG27" s="695"/>
      <c r="DH27" s="695"/>
      <c r="DI27" s="695"/>
      <c r="DJ27" s="695"/>
      <c r="DK27" s="696"/>
      <c r="DL27" s="668">
        <v>880233</v>
      </c>
      <c r="DM27" s="695"/>
      <c r="DN27" s="695"/>
      <c r="DO27" s="695"/>
      <c r="DP27" s="695"/>
      <c r="DQ27" s="695"/>
      <c r="DR27" s="695"/>
      <c r="DS27" s="695"/>
      <c r="DT27" s="695"/>
      <c r="DU27" s="695"/>
      <c r="DV27" s="696"/>
      <c r="DW27" s="664">
        <v>7.1</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231</v>
      </c>
      <c r="AA28" s="662"/>
      <c r="AB28" s="662"/>
      <c r="AC28" s="662"/>
      <c r="AD28" s="663" t="s">
        <v>231</v>
      </c>
      <c r="AE28" s="663"/>
      <c r="AF28" s="663"/>
      <c r="AG28" s="663"/>
      <c r="AH28" s="663"/>
      <c r="AI28" s="663"/>
      <c r="AJ28" s="663"/>
      <c r="AK28" s="663"/>
      <c r="AL28" s="664" t="s">
        <v>231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1818144</v>
      </c>
      <c r="CS28" s="660"/>
      <c r="CT28" s="660"/>
      <c r="CU28" s="660"/>
      <c r="CV28" s="660"/>
      <c r="CW28" s="660"/>
      <c r="CX28" s="660"/>
      <c r="CY28" s="661"/>
      <c r="CZ28" s="664">
        <v>8.9</v>
      </c>
      <c r="DA28" s="693"/>
      <c r="DB28" s="693"/>
      <c r="DC28" s="697"/>
      <c r="DD28" s="668">
        <v>1789485</v>
      </c>
      <c r="DE28" s="660"/>
      <c r="DF28" s="660"/>
      <c r="DG28" s="660"/>
      <c r="DH28" s="660"/>
      <c r="DI28" s="660"/>
      <c r="DJ28" s="660"/>
      <c r="DK28" s="661"/>
      <c r="DL28" s="668">
        <v>1789485</v>
      </c>
      <c r="DM28" s="660"/>
      <c r="DN28" s="660"/>
      <c r="DO28" s="660"/>
      <c r="DP28" s="660"/>
      <c r="DQ28" s="660"/>
      <c r="DR28" s="660"/>
      <c r="DS28" s="660"/>
      <c r="DT28" s="660"/>
      <c r="DU28" s="660"/>
      <c r="DV28" s="661"/>
      <c r="DW28" s="664">
        <v>14.5</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1208601</v>
      </c>
      <c r="S29" s="660"/>
      <c r="T29" s="660"/>
      <c r="U29" s="660"/>
      <c r="V29" s="660"/>
      <c r="W29" s="660"/>
      <c r="X29" s="660"/>
      <c r="Y29" s="661"/>
      <c r="Z29" s="662">
        <v>5.7</v>
      </c>
      <c r="AA29" s="662"/>
      <c r="AB29" s="662"/>
      <c r="AC29" s="662"/>
      <c r="AD29" s="663" t="s">
        <v>124</v>
      </c>
      <c r="AE29" s="663"/>
      <c r="AF29" s="663"/>
      <c r="AG29" s="663"/>
      <c r="AH29" s="663"/>
      <c r="AI29" s="663"/>
      <c r="AJ29" s="663"/>
      <c r="AK29" s="663"/>
      <c r="AL29" s="664" t="s">
        <v>124</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1818144</v>
      </c>
      <c r="CS29" s="695"/>
      <c r="CT29" s="695"/>
      <c r="CU29" s="695"/>
      <c r="CV29" s="695"/>
      <c r="CW29" s="695"/>
      <c r="CX29" s="695"/>
      <c r="CY29" s="696"/>
      <c r="CZ29" s="664">
        <v>8.9</v>
      </c>
      <c r="DA29" s="693"/>
      <c r="DB29" s="693"/>
      <c r="DC29" s="697"/>
      <c r="DD29" s="668">
        <v>1789485</v>
      </c>
      <c r="DE29" s="695"/>
      <c r="DF29" s="695"/>
      <c r="DG29" s="695"/>
      <c r="DH29" s="695"/>
      <c r="DI29" s="695"/>
      <c r="DJ29" s="695"/>
      <c r="DK29" s="696"/>
      <c r="DL29" s="668">
        <v>1789485</v>
      </c>
      <c r="DM29" s="695"/>
      <c r="DN29" s="695"/>
      <c r="DO29" s="695"/>
      <c r="DP29" s="695"/>
      <c r="DQ29" s="695"/>
      <c r="DR29" s="695"/>
      <c r="DS29" s="695"/>
      <c r="DT29" s="695"/>
      <c r="DU29" s="695"/>
      <c r="DV29" s="696"/>
      <c r="DW29" s="664">
        <v>14.5</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69120</v>
      </c>
      <c r="S30" s="660"/>
      <c r="T30" s="660"/>
      <c r="U30" s="660"/>
      <c r="V30" s="660"/>
      <c r="W30" s="660"/>
      <c r="X30" s="660"/>
      <c r="Y30" s="661"/>
      <c r="Z30" s="662">
        <v>0.3</v>
      </c>
      <c r="AA30" s="662"/>
      <c r="AB30" s="662"/>
      <c r="AC30" s="662"/>
      <c r="AD30" s="663">
        <v>15682</v>
      </c>
      <c r="AE30" s="663"/>
      <c r="AF30" s="663"/>
      <c r="AG30" s="663"/>
      <c r="AH30" s="663"/>
      <c r="AI30" s="663"/>
      <c r="AJ30" s="663"/>
      <c r="AK30" s="663"/>
      <c r="AL30" s="664">
        <v>0.1</v>
      </c>
      <c r="AM30" s="665"/>
      <c r="AN30" s="665"/>
      <c r="AO30" s="666"/>
      <c r="AP30" s="707" t="s">
        <v>301</v>
      </c>
      <c r="AQ30" s="708"/>
      <c r="AR30" s="708"/>
      <c r="AS30" s="708"/>
      <c r="AT30" s="713" t="s">
        <v>302</v>
      </c>
      <c r="AU30" s="208"/>
      <c r="AV30" s="208"/>
      <c r="AW30" s="208"/>
      <c r="AX30" s="645" t="s">
        <v>179</v>
      </c>
      <c r="AY30" s="646"/>
      <c r="AZ30" s="646"/>
      <c r="BA30" s="646"/>
      <c r="BB30" s="646"/>
      <c r="BC30" s="646"/>
      <c r="BD30" s="646"/>
      <c r="BE30" s="646"/>
      <c r="BF30" s="647"/>
      <c r="BG30" s="719">
        <v>99.3</v>
      </c>
      <c r="BH30" s="720"/>
      <c r="BI30" s="720"/>
      <c r="BJ30" s="720"/>
      <c r="BK30" s="720"/>
      <c r="BL30" s="720"/>
      <c r="BM30" s="654">
        <v>95.5</v>
      </c>
      <c r="BN30" s="720"/>
      <c r="BO30" s="720"/>
      <c r="BP30" s="720"/>
      <c r="BQ30" s="721"/>
      <c r="BR30" s="719">
        <v>99.1</v>
      </c>
      <c r="BS30" s="720"/>
      <c r="BT30" s="720"/>
      <c r="BU30" s="720"/>
      <c r="BV30" s="720"/>
      <c r="BW30" s="720"/>
      <c r="BX30" s="654">
        <v>94.7</v>
      </c>
      <c r="BY30" s="720"/>
      <c r="BZ30" s="720"/>
      <c r="CA30" s="720"/>
      <c r="CB30" s="721"/>
      <c r="CD30" s="724"/>
      <c r="CE30" s="725"/>
      <c r="CF30" s="674" t="s">
        <v>303</v>
      </c>
      <c r="CG30" s="675"/>
      <c r="CH30" s="675"/>
      <c r="CI30" s="675"/>
      <c r="CJ30" s="675"/>
      <c r="CK30" s="675"/>
      <c r="CL30" s="675"/>
      <c r="CM30" s="675"/>
      <c r="CN30" s="675"/>
      <c r="CO30" s="675"/>
      <c r="CP30" s="675"/>
      <c r="CQ30" s="676"/>
      <c r="CR30" s="659">
        <v>1684748</v>
      </c>
      <c r="CS30" s="660"/>
      <c r="CT30" s="660"/>
      <c r="CU30" s="660"/>
      <c r="CV30" s="660"/>
      <c r="CW30" s="660"/>
      <c r="CX30" s="660"/>
      <c r="CY30" s="661"/>
      <c r="CZ30" s="664">
        <v>8.1999999999999993</v>
      </c>
      <c r="DA30" s="693"/>
      <c r="DB30" s="693"/>
      <c r="DC30" s="697"/>
      <c r="DD30" s="668">
        <v>1656089</v>
      </c>
      <c r="DE30" s="660"/>
      <c r="DF30" s="660"/>
      <c r="DG30" s="660"/>
      <c r="DH30" s="660"/>
      <c r="DI30" s="660"/>
      <c r="DJ30" s="660"/>
      <c r="DK30" s="661"/>
      <c r="DL30" s="668">
        <v>1656089</v>
      </c>
      <c r="DM30" s="660"/>
      <c r="DN30" s="660"/>
      <c r="DO30" s="660"/>
      <c r="DP30" s="660"/>
      <c r="DQ30" s="660"/>
      <c r="DR30" s="660"/>
      <c r="DS30" s="660"/>
      <c r="DT30" s="660"/>
      <c r="DU30" s="660"/>
      <c r="DV30" s="661"/>
      <c r="DW30" s="664">
        <v>13.4</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2122961</v>
      </c>
      <c r="S31" s="660"/>
      <c r="T31" s="660"/>
      <c r="U31" s="660"/>
      <c r="V31" s="660"/>
      <c r="W31" s="660"/>
      <c r="X31" s="660"/>
      <c r="Y31" s="661"/>
      <c r="Z31" s="662">
        <v>10</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7" t="s">
        <v>305</v>
      </c>
      <c r="AV31" s="207"/>
      <c r="AW31" s="207"/>
      <c r="AX31" s="656" t="s">
        <v>306</v>
      </c>
      <c r="AY31" s="657"/>
      <c r="AZ31" s="657"/>
      <c r="BA31" s="657"/>
      <c r="BB31" s="657"/>
      <c r="BC31" s="657"/>
      <c r="BD31" s="657"/>
      <c r="BE31" s="657"/>
      <c r="BF31" s="658"/>
      <c r="BG31" s="716">
        <v>99.5</v>
      </c>
      <c r="BH31" s="695"/>
      <c r="BI31" s="695"/>
      <c r="BJ31" s="695"/>
      <c r="BK31" s="695"/>
      <c r="BL31" s="695"/>
      <c r="BM31" s="665">
        <v>96.9</v>
      </c>
      <c r="BN31" s="717"/>
      <c r="BO31" s="717"/>
      <c r="BP31" s="717"/>
      <c r="BQ31" s="718"/>
      <c r="BR31" s="716">
        <v>99.4</v>
      </c>
      <c r="BS31" s="695"/>
      <c r="BT31" s="695"/>
      <c r="BU31" s="695"/>
      <c r="BV31" s="695"/>
      <c r="BW31" s="695"/>
      <c r="BX31" s="665">
        <v>96.1</v>
      </c>
      <c r="BY31" s="717"/>
      <c r="BZ31" s="717"/>
      <c r="CA31" s="717"/>
      <c r="CB31" s="718"/>
      <c r="CD31" s="724"/>
      <c r="CE31" s="725"/>
      <c r="CF31" s="674" t="s">
        <v>307</v>
      </c>
      <c r="CG31" s="675"/>
      <c r="CH31" s="675"/>
      <c r="CI31" s="675"/>
      <c r="CJ31" s="675"/>
      <c r="CK31" s="675"/>
      <c r="CL31" s="675"/>
      <c r="CM31" s="675"/>
      <c r="CN31" s="675"/>
      <c r="CO31" s="675"/>
      <c r="CP31" s="675"/>
      <c r="CQ31" s="676"/>
      <c r="CR31" s="659">
        <v>133396</v>
      </c>
      <c r="CS31" s="695"/>
      <c r="CT31" s="695"/>
      <c r="CU31" s="695"/>
      <c r="CV31" s="695"/>
      <c r="CW31" s="695"/>
      <c r="CX31" s="695"/>
      <c r="CY31" s="696"/>
      <c r="CZ31" s="664">
        <v>0.7</v>
      </c>
      <c r="DA31" s="693"/>
      <c r="DB31" s="693"/>
      <c r="DC31" s="697"/>
      <c r="DD31" s="668">
        <v>133396</v>
      </c>
      <c r="DE31" s="695"/>
      <c r="DF31" s="695"/>
      <c r="DG31" s="695"/>
      <c r="DH31" s="695"/>
      <c r="DI31" s="695"/>
      <c r="DJ31" s="695"/>
      <c r="DK31" s="696"/>
      <c r="DL31" s="668">
        <v>133396</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737224</v>
      </c>
      <c r="S32" s="660"/>
      <c r="T32" s="660"/>
      <c r="U32" s="660"/>
      <c r="V32" s="660"/>
      <c r="W32" s="660"/>
      <c r="X32" s="660"/>
      <c r="Y32" s="661"/>
      <c r="Z32" s="662">
        <v>3.5</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09"/>
      <c r="AV32" s="209"/>
      <c r="AW32" s="209"/>
      <c r="AX32" s="704" t="s">
        <v>309</v>
      </c>
      <c r="AY32" s="705"/>
      <c r="AZ32" s="705"/>
      <c r="BA32" s="705"/>
      <c r="BB32" s="705"/>
      <c r="BC32" s="705"/>
      <c r="BD32" s="705"/>
      <c r="BE32" s="705"/>
      <c r="BF32" s="706"/>
      <c r="BG32" s="728">
        <v>99.1</v>
      </c>
      <c r="BH32" s="729"/>
      <c r="BI32" s="729"/>
      <c r="BJ32" s="729"/>
      <c r="BK32" s="729"/>
      <c r="BL32" s="729"/>
      <c r="BM32" s="730">
        <v>94.7</v>
      </c>
      <c r="BN32" s="729"/>
      <c r="BO32" s="729"/>
      <c r="BP32" s="729"/>
      <c r="BQ32" s="731"/>
      <c r="BR32" s="728">
        <v>99</v>
      </c>
      <c r="BS32" s="729"/>
      <c r="BT32" s="729"/>
      <c r="BU32" s="729"/>
      <c r="BV32" s="729"/>
      <c r="BW32" s="729"/>
      <c r="BX32" s="730">
        <v>93.9</v>
      </c>
      <c r="BY32" s="729"/>
      <c r="BZ32" s="729"/>
      <c r="CA32" s="729"/>
      <c r="CB32" s="731"/>
      <c r="CD32" s="726"/>
      <c r="CE32" s="727"/>
      <c r="CF32" s="674" t="s">
        <v>310</v>
      </c>
      <c r="CG32" s="675"/>
      <c r="CH32" s="675"/>
      <c r="CI32" s="675"/>
      <c r="CJ32" s="675"/>
      <c r="CK32" s="675"/>
      <c r="CL32" s="675"/>
      <c r="CM32" s="675"/>
      <c r="CN32" s="675"/>
      <c r="CO32" s="675"/>
      <c r="CP32" s="675"/>
      <c r="CQ32" s="676"/>
      <c r="CR32" s="659" t="s">
        <v>124</v>
      </c>
      <c r="CS32" s="660"/>
      <c r="CT32" s="660"/>
      <c r="CU32" s="660"/>
      <c r="CV32" s="660"/>
      <c r="CW32" s="660"/>
      <c r="CX32" s="660"/>
      <c r="CY32" s="661"/>
      <c r="CZ32" s="664" t="s">
        <v>231</v>
      </c>
      <c r="DA32" s="693"/>
      <c r="DB32" s="693"/>
      <c r="DC32" s="697"/>
      <c r="DD32" s="668" t="s">
        <v>124</v>
      </c>
      <c r="DE32" s="660"/>
      <c r="DF32" s="660"/>
      <c r="DG32" s="660"/>
      <c r="DH32" s="660"/>
      <c r="DI32" s="660"/>
      <c r="DJ32" s="660"/>
      <c r="DK32" s="661"/>
      <c r="DL32" s="668" t="s">
        <v>231</v>
      </c>
      <c r="DM32" s="660"/>
      <c r="DN32" s="660"/>
      <c r="DO32" s="660"/>
      <c r="DP32" s="660"/>
      <c r="DQ32" s="660"/>
      <c r="DR32" s="660"/>
      <c r="DS32" s="660"/>
      <c r="DT32" s="660"/>
      <c r="DU32" s="660"/>
      <c r="DV32" s="661"/>
      <c r="DW32" s="664" t="s">
        <v>231</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434752</v>
      </c>
      <c r="S33" s="660"/>
      <c r="T33" s="660"/>
      <c r="U33" s="660"/>
      <c r="V33" s="660"/>
      <c r="W33" s="660"/>
      <c r="X33" s="660"/>
      <c r="Y33" s="661"/>
      <c r="Z33" s="662">
        <v>2.1</v>
      </c>
      <c r="AA33" s="662"/>
      <c r="AB33" s="662"/>
      <c r="AC33" s="662"/>
      <c r="AD33" s="663" t="s">
        <v>231</v>
      </c>
      <c r="AE33" s="663"/>
      <c r="AF33" s="663"/>
      <c r="AG33" s="663"/>
      <c r="AH33" s="663"/>
      <c r="AI33" s="663"/>
      <c r="AJ33" s="663"/>
      <c r="AK33" s="663"/>
      <c r="AL33" s="664" t="s">
        <v>231</v>
      </c>
      <c r="AM33" s="665"/>
      <c r="AN33" s="665"/>
      <c r="AO33" s="666"/>
      <c r="AP33" s="210"/>
      <c r="AQ33" s="211"/>
      <c r="AR33" s="207"/>
      <c r="AS33" s="208"/>
      <c r="AT33" s="208"/>
      <c r="AU33" s="208"/>
      <c r="AV33" s="208"/>
      <c r="AW33" s="208"/>
      <c r="AX33" s="208"/>
      <c r="AY33" s="208"/>
      <c r="AZ33" s="208"/>
      <c r="BA33" s="208"/>
      <c r="BB33" s="208"/>
      <c r="BC33" s="208"/>
      <c r="BD33" s="208"/>
      <c r="BE33" s="208"/>
      <c r="BF33" s="208"/>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D33" s="674" t="s">
        <v>312</v>
      </c>
      <c r="CE33" s="675"/>
      <c r="CF33" s="675"/>
      <c r="CG33" s="675"/>
      <c r="CH33" s="675"/>
      <c r="CI33" s="675"/>
      <c r="CJ33" s="675"/>
      <c r="CK33" s="675"/>
      <c r="CL33" s="675"/>
      <c r="CM33" s="675"/>
      <c r="CN33" s="675"/>
      <c r="CO33" s="675"/>
      <c r="CP33" s="675"/>
      <c r="CQ33" s="676"/>
      <c r="CR33" s="659">
        <v>11154919</v>
      </c>
      <c r="CS33" s="695"/>
      <c r="CT33" s="695"/>
      <c r="CU33" s="695"/>
      <c r="CV33" s="695"/>
      <c r="CW33" s="695"/>
      <c r="CX33" s="695"/>
      <c r="CY33" s="696"/>
      <c r="CZ33" s="664">
        <v>54.4</v>
      </c>
      <c r="DA33" s="693"/>
      <c r="DB33" s="693"/>
      <c r="DC33" s="697"/>
      <c r="DD33" s="668">
        <v>7558731</v>
      </c>
      <c r="DE33" s="695"/>
      <c r="DF33" s="695"/>
      <c r="DG33" s="695"/>
      <c r="DH33" s="695"/>
      <c r="DI33" s="695"/>
      <c r="DJ33" s="695"/>
      <c r="DK33" s="696"/>
      <c r="DL33" s="668">
        <v>6269605</v>
      </c>
      <c r="DM33" s="695"/>
      <c r="DN33" s="695"/>
      <c r="DO33" s="695"/>
      <c r="DP33" s="695"/>
      <c r="DQ33" s="695"/>
      <c r="DR33" s="695"/>
      <c r="DS33" s="695"/>
      <c r="DT33" s="695"/>
      <c r="DU33" s="695"/>
      <c r="DV33" s="696"/>
      <c r="DW33" s="664">
        <v>50.8</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241272</v>
      </c>
      <c r="S34" s="660"/>
      <c r="T34" s="660"/>
      <c r="U34" s="660"/>
      <c r="V34" s="660"/>
      <c r="W34" s="660"/>
      <c r="X34" s="660"/>
      <c r="Y34" s="661"/>
      <c r="Z34" s="662">
        <v>1.1000000000000001</v>
      </c>
      <c r="AA34" s="662"/>
      <c r="AB34" s="662"/>
      <c r="AC34" s="662"/>
      <c r="AD34" s="663">
        <v>2332</v>
      </c>
      <c r="AE34" s="663"/>
      <c r="AF34" s="663"/>
      <c r="AG34" s="663"/>
      <c r="AH34" s="663"/>
      <c r="AI34" s="663"/>
      <c r="AJ34" s="663"/>
      <c r="AK34" s="663"/>
      <c r="AL34" s="664">
        <v>0</v>
      </c>
      <c r="AM34" s="665"/>
      <c r="AN34" s="665"/>
      <c r="AO34" s="666"/>
      <c r="AP34" s="212"/>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3578260</v>
      </c>
      <c r="CS34" s="660"/>
      <c r="CT34" s="660"/>
      <c r="CU34" s="660"/>
      <c r="CV34" s="660"/>
      <c r="CW34" s="660"/>
      <c r="CX34" s="660"/>
      <c r="CY34" s="661"/>
      <c r="CZ34" s="664">
        <v>17.5</v>
      </c>
      <c r="DA34" s="693"/>
      <c r="DB34" s="693"/>
      <c r="DC34" s="697"/>
      <c r="DD34" s="668">
        <v>2000708</v>
      </c>
      <c r="DE34" s="660"/>
      <c r="DF34" s="660"/>
      <c r="DG34" s="660"/>
      <c r="DH34" s="660"/>
      <c r="DI34" s="660"/>
      <c r="DJ34" s="660"/>
      <c r="DK34" s="661"/>
      <c r="DL34" s="668">
        <v>1752077</v>
      </c>
      <c r="DM34" s="660"/>
      <c r="DN34" s="660"/>
      <c r="DO34" s="660"/>
      <c r="DP34" s="660"/>
      <c r="DQ34" s="660"/>
      <c r="DR34" s="660"/>
      <c r="DS34" s="660"/>
      <c r="DT34" s="660"/>
      <c r="DU34" s="660"/>
      <c r="DV34" s="661"/>
      <c r="DW34" s="664">
        <v>14.2</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1620263</v>
      </c>
      <c r="S35" s="660"/>
      <c r="T35" s="660"/>
      <c r="U35" s="660"/>
      <c r="V35" s="660"/>
      <c r="W35" s="660"/>
      <c r="X35" s="660"/>
      <c r="Y35" s="661"/>
      <c r="Z35" s="662">
        <v>7.6</v>
      </c>
      <c r="AA35" s="662"/>
      <c r="AB35" s="662"/>
      <c r="AC35" s="662"/>
      <c r="AD35" s="663" t="s">
        <v>231</v>
      </c>
      <c r="AE35" s="663"/>
      <c r="AF35" s="663"/>
      <c r="AG35" s="663"/>
      <c r="AH35" s="663"/>
      <c r="AI35" s="663"/>
      <c r="AJ35" s="663"/>
      <c r="AK35" s="663"/>
      <c r="AL35" s="664" t="s">
        <v>231</v>
      </c>
      <c r="AM35" s="665"/>
      <c r="AN35" s="665"/>
      <c r="AO35" s="666"/>
      <c r="AP35" s="212"/>
      <c r="AQ35" s="732" t="s">
        <v>318</v>
      </c>
      <c r="AR35" s="733"/>
      <c r="AS35" s="733"/>
      <c r="AT35" s="733"/>
      <c r="AU35" s="733"/>
      <c r="AV35" s="733"/>
      <c r="AW35" s="733"/>
      <c r="AX35" s="733"/>
      <c r="AY35" s="734"/>
      <c r="AZ35" s="648">
        <v>4077805</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358432</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184531</v>
      </c>
      <c r="CS35" s="695"/>
      <c r="CT35" s="695"/>
      <c r="CU35" s="695"/>
      <c r="CV35" s="695"/>
      <c r="CW35" s="695"/>
      <c r="CX35" s="695"/>
      <c r="CY35" s="696"/>
      <c r="CZ35" s="664">
        <v>0.9</v>
      </c>
      <c r="DA35" s="693"/>
      <c r="DB35" s="693"/>
      <c r="DC35" s="697"/>
      <c r="DD35" s="668">
        <v>105692</v>
      </c>
      <c r="DE35" s="695"/>
      <c r="DF35" s="695"/>
      <c r="DG35" s="695"/>
      <c r="DH35" s="695"/>
      <c r="DI35" s="695"/>
      <c r="DJ35" s="695"/>
      <c r="DK35" s="696"/>
      <c r="DL35" s="668">
        <v>105692</v>
      </c>
      <c r="DM35" s="695"/>
      <c r="DN35" s="695"/>
      <c r="DO35" s="695"/>
      <c r="DP35" s="695"/>
      <c r="DQ35" s="695"/>
      <c r="DR35" s="695"/>
      <c r="DS35" s="695"/>
      <c r="DT35" s="695"/>
      <c r="DU35" s="695"/>
      <c r="DV35" s="696"/>
      <c r="DW35" s="664">
        <v>0.9</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322</v>
      </c>
      <c r="AR36" s="737"/>
      <c r="AS36" s="737"/>
      <c r="AT36" s="737"/>
      <c r="AU36" s="737"/>
      <c r="AV36" s="737"/>
      <c r="AW36" s="737"/>
      <c r="AX36" s="737"/>
      <c r="AY36" s="738"/>
      <c r="AZ36" s="659">
        <v>1773131</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321430</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3570966</v>
      </c>
      <c r="CS36" s="660"/>
      <c r="CT36" s="660"/>
      <c r="CU36" s="660"/>
      <c r="CV36" s="660"/>
      <c r="CW36" s="660"/>
      <c r="CX36" s="660"/>
      <c r="CY36" s="661"/>
      <c r="CZ36" s="664">
        <v>17.399999999999999</v>
      </c>
      <c r="DA36" s="693"/>
      <c r="DB36" s="693"/>
      <c r="DC36" s="697"/>
      <c r="DD36" s="668">
        <v>3093580</v>
      </c>
      <c r="DE36" s="660"/>
      <c r="DF36" s="660"/>
      <c r="DG36" s="660"/>
      <c r="DH36" s="660"/>
      <c r="DI36" s="660"/>
      <c r="DJ36" s="660"/>
      <c r="DK36" s="661"/>
      <c r="DL36" s="668">
        <v>2530159</v>
      </c>
      <c r="DM36" s="660"/>
      <c r="DN36" s="660"/>
      <c r="DO36" s="660"/>
      <c r="DP36" s="660"/>
      <c r="DQ36" s="660"/>
      <c r="DR36" s="660"/>
      <c r="DS36" s="660"/>
      <c r="DT36" s="660"/>
      <c r="DU36" s="660"/>
      <c r="DV36" s="661"/>
      <c r="DW36" s="664">
        <v>20.5</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657063</v>
      </c>
      <c r="S37" s="660"/>
      <c r="T37" s="660"/>
      <c r="U37" s="660"/>
      <c r="V37" s="660"/>
      <c r="W37" s="660"/>
      <c r="X37" s="660"/>
      <c r="Y37" s="661"/>
      <c r="Z37" s="662">
        <v>3.1</v>
      </c>
      <c r="AA37" s="662"/>
      <c r="AB37" s="662"/>
      <c r="AC37" s="662"/>
      <c r="AD37" s="663" t="s">
        <v>124</v>
      </c>
      <c r="AE37" s="663"/>
      <c r="AF37" s="663"/>
      <c r="AG37" s="663"/>
      <c r="AH37" s="663"/>
      <c r="AI37" s="663"/>
      <c r="AJ37" s="663"/>
      <c r="AK37" s="663"/>
      <c r="AL37" s="664" t="s">
        <v>124</v>
      </c>
      <c r="AM37" s="665"/>
      <c r="AN37" s="665"/>
      <c r="AO37" s="666"/>
      <c r="AQ37" s="736" t="s">
        <v>326</v>
      </c>
      <c r="AR37" s="737"/>
      <c r="AS37" s="737"/>
      <c r="AT37" s="737"/>
      <c r="AU37" s="737"/>
      <c r="AV37" s="737"/>
      <c r="AW37" s="737"/>
      <c r="AX37" s="737"/>
      <c r="AY37" s="738"/>
      <c r="AZ37" s="659">
        <v>491508</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5382</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688846</v>
      </c>
      <c r="CS37" s="695"/>
      <c r="CT37" s="695"/>
      <c r="CU37" s="695"/>
      <c r="CV37" s="695"/>
      <c r="CW37" s="695"/>
      <c r="CX37" s="695"/>
      <c r="CY37" s="696"/>
      <c r="CZ37" s="664">
        <v>3.4</v>
      </c>
      <c r="DA37" s="693"/>
      <c r="DB37" s="693"/>
      <c r="DC37" s="697"/>
      <c r="DD37" s="668">
        <v>688846</v>
      </c>
      <c r="DE37" s="695"/>
      <c r="DF37" s="695"/>
      <c r="DG37" s="695"/>
      <c r="DH37" s="695"/>
      <c r="DI37" s="695"/>
      <c r="DJ37" s="695"/>
      <c r="DK37" s="696"/>
      <c r="DL37" s="668">
        <v>688846</v>
      </c>
      <c r="DM37" s="695"/>
      <c r="DN37" s="695"/>
      <c r="DO37" s="695"/>
      <c r="DP37" s="695"/>
      <c r="DQ37" s="695"/>
      <c r="DR37" s="695"/>
      <c r="DS37" s="695"/>
      <c r="DT37" s="695"/>
      <c r="DU37" s="695"/>
      <c r="DV37" s="696"/>
      <c r="DW37" s="664">
        <v>5.6</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21191049</v>
      </c>
      <c r="S38" s="740"/>
      <c r="T38" s="740"/>
      <c r="U38" s="740"/>
      <c r="V38" s="740"/>
      <c r="W38" s="740"/>
      <c r="X38" s="740"/>
      <c r="Y38" s="741"/>
      <c r="Z38" s="742">
        <v>100</v>
      </c>
      <c r="AA38" s="742"/>
      <c r="AB38" s="742"/>
      <c r="AC38" s="742"/>
      <c r="AD38" s="743">
        <v>11685682</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99591</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8386</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1801882</v>
      </c>
      <c r="CS38" s="660"/>
      <c r="CT38" s="660"/>
      <c r="CU38" s="660"/>
      <c r="CV38" s="660"/>
      <c r="CW38" s="660"/>
      <c r="CX38" s="660"/>
      <c r="CY38" s="661"/>
      <c r="CZ38" s="664">
        <v>8.8000000000000007</v>
      </c>
      <c r="DA38" s="693"/>
      <c r="DB38" s="693"/>
      <c r="DC38" s="697"/>
      <c r="DD38" s="668">
        <v>1424524</v>
      </c>
      <c r="DE38" s="660"/>
      <c r="DF38" s="660"/>
      <c r="DG38" s="660"/>
      <c r="DH38" s="660"/>
      <c r="DI38" s="660"/>
      <c r="DJ38" s="660"/>
      <c r="DK38" s="661"/>
      <c r="DL38" s="668">
        <v>1394140</v>
      </c>
      <c r="DM38" s="660"/>
      <c r="DN38" s="660"/>
      <c r="DO38" s="660"/>
      <c r="DP38" s="660"/>
      <c r="DQ38" s="660"/>
      <c r="DR38" s="660"/>
      <c r="DS38" s="660"/>
      <c r="DT38" s="660"/>
      <c r="DU38" s="660"/>
      <c r="DV38" s="661"/>
      <c r="DW38" s="664">
        <v>11.3</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v>12235</v>
      </c>
      <c r="BA39" s="660"/>
      <c r="BB39" s="660"/>
      <c r="BC39" s="660"/>
      <c r="BD39" s="695"/>
      <c r="BE39" s="695"/>
      <c r="BF39" s="718"/>
      <c r="BG39" s="750" t="s">
        <v>334</v>
      </c>
      <c r="BH39" s="751"/>
      <c r="BI39" s="751"/>
      <c r="BJ39" s="751"/>
      <c r="BK39" s="751"/>
      <c r="BL39" s="213"/>
      <c r="BM39" s="675" t="s">
        <v>335</v>
      </c>
      <c r="BN39" s="675"/>
      <c r="BO39" s="675"/>
      <c r="BP39" s="675"/>
      <c r="BQ39" s="675"/>
      <c r="BR39" s="675"/>
      <c r="BS39" s="675"/>
      <c r="BT39" s="675"/>
      <c r="BU39" s="676"/>
      <c r="BV39" s="659">
        <v>83</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1427408</v>
      </c>
      <c r="CS39" s="695"/>
      <c r="CT39" s="695"/>
      <c r="CU39" s="695"/>
      <c r="CV39" s="695"/>
      <c r="CW39" s="695"/>
      <c r="CX39" s="695"/>
      <c r="CY39" s="696"/>
      <c r="CZ39" s="664">
        <v>7</v>
      </c>
      <c r="DA39" s="693"/>
      <c r="DB39" s="693"/>
      <c r="DC39" s="697"/>
      <c r="DD39" s="668">
        <v>446660</v>
      </c>
      <c r="DE39" s="695"/>
      <c r="DF39" s="695"/>
      <c r="DG39" s="695"/>
      <c r="DH39" s="695"/>
      <c r="DI39" s="695"/>
      <c r="DJ39" s="695"/>
      <c r="DK39" s="696"/>
      <c r="DL39" s="668" t="s">
        <v>231</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330770</v>
      </c>
      <c r="BA40" s="660"/>
      <c r="BB40" s="660"/>
      <c r="BC40" s="660"/>
      <c r="BD40" s="695"/>
      <c r="BE40" s="695"/>
      <c r="BF40" s="718"/>
      <c r="BG40" s="750"/>
      <c r="BH40" s="751"/>
      <c r="BI40" s="751"/>
      <c r="BJ40" s="751"/>
      <c r="BK40" s="751"/>
      <c r="BL40" s="213"/>
      <c r="BM40" s="675" t="s">
        <v>338</v>
      </c>
      <c r="BN40" s="675"/>
      <c r="BO40" s="675"/>
      <c r="BP40" s="675"/>
      <c r="BQ40" s="675"/>
      <c r="BR40" s="675"/>
      <c r="BS40" s="675"/>
      <c r="BT40" s="675"/>
      <c r="BU40" s="676"/>
      <c r="BV40" s="659">
        <v>124</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591872</v>
      </c>
      <c r="CS40" s="660"/>
      <c r="CT40" s="660"/>
      <c r="CU40" s="660"/>
      <c r="CV40" s="660"/>
      <c r="CW40" s="660"/>
      <c r="CX40" s="660"/>
      <c r="CY40" s="661"/>
      <c r="CZ40" s="664">
        <v>2.9</v>
      </c>
      <c r="DA40" s="693"/>
      <c r="DB40" s="693"/>
      <c r="DC40" s="697"/>
      <c r="DD40" s="668">
        <v>487567</v>
      </c>
      <c r="DE40" s="660"/>
      <c r="DF40" s="660"/>
      <c r="DG40" s="660"/>
      <c r="DH40" s="660"/>
      <c r="DI40" s="660"/>
      <c r="DJ40" s="660"/>
      <c r="DK40" s="661"/>
      <c r="DL40" s="668">
        <v>487537</v>
      </c>
      <c r="DM40" s="660"/>
      <c r="DN40" s="660"/>
      <c r="DO40" s="660"/>
      <c r="DP40" s="660"/>
      <c r="DQ40" s="660"/>
      <c r="DR40" s="660"/>
      <c r="DS40" s="660"/>
      <c r="DT40" s="660"/>
      <c r="DU40" s="660"/>
      <c r="DV40" s="661"/>
      <c r="DW40" s="664">
        <v>3.9</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1370570</v>
      </c>
      <c r="BA41" s="740"/>
      <c r="BB41" s="740"/>
      <c r="BC41" s="740"/>
      <c r="BD41" s="729"/>
      <c r="BE41" s="729"/>
      <c r="BF41" s="731"/>
      <c r="BG41" s="752"/>
      <c r="BH41" s="753"/>
      <c r="BI41" s="753"/>
      <c r="BJ41" s="753"/>
      <c r="BK41" s="753"/>
      <c r="BL41" s="214"/>
      <c r="BM41" s="684" t="s">
        <v>341</v>
      </c>
      <c r="BN41" s="684"/>
      <c r="BO41" s="684"/>
      <c r="BP41" s="684"/>
      <c r="BQ41" s="684"/>
      <c r="BR41" s="684"/>
      <c r="BS41" s="684"/>
      <c r="BT41" s="684"/>
      <c r="BU41" s="685"/>
      <c r="BV41" s="739">
        <v>393</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124</v>
      </c>
      <c r="DA41" s="693"/>
      <c r="DB41" s="693"/>
      <c r="DC41" s="697"/>
      <c r="DD41" s="668" t="s">
        <v>231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7" t="s">
        <v>343</v>
      </c>
      <c r="C42" s="207"/>
      <c r="D42" s="207"/>
      <c r="E42" s="207"/>
      <c r="F42" s="207"/>
      <c r="G42" s="207"/>
      <c r="H42" s="207"/>
      <c r="I42" s="207"/>
      <c r="J42" s="207"/>
      <c r="K42" s="207"/>
      <c r="L42" s="207"/>
      <c r="M42" s="207"/>
      <c r="N42" s="207"/>
      <c r="O42" s="207"/>
      <c r="P42" s="207"/>
      <c r="Q42" s="207"/>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BV42" s="216"/>
      <c r="BW42" s="216"/>
      <c r="BX42" s="216"/>
      <c r="BY42" s="216"/>
      <c r="BZ42" s="216"/>
      <c r="CA42" s="216"/>
      <c r="CB42" s="216"/>
      <c r="CD42" s="656" t="s">
        <v>344</v>
      </c>
      <c r="CE42" s="657"/>
      <c r="CF42" s="657"/>
      <c r="CG42" s="657"/>
      <c r="CH42" s="657"/>
      <c r="CI42" s="657"/>
      <c r="CJ42" s="657"/>
      <c r="CK42" s="657"/>
      <c r="CL42" s="657"/>
      <c r="CM42" s="657"/>
      <c r="CN42" s="657"/>
      <c r="CO42" s="657"/>
      <c r="CP42" s="657"/>
      <c r="CQ42" s="658"/>
      <c r="CR42" s="659">
        <v>2178340</v>
      </c>
      <c r="CS42" s="660"/>
      <c r="CT42" s="660"/>
      <c r="CU42" s="660"/>
      <c r="CV42" s="660"/>
      <c r="CW42" s="660"/>
      <c r="CX42" s="660"/>
      <c r="CY42" s="661"/>
      <c r="CZ42" s="664">
        <v>10.6</v>
      </c>
      <c r="DA42" s="665"/>
      <c r="DB42" s="665"/>
      <c r="DC42" s="760"/>
      <c r="DD42" s="668">
        <v>307675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7" t="s">
        <v>345</v>
      </c>
      <c r="C43" s="207"/>
      <c r="D43" s="207"/>
      <c r="E43" s="207"/>
      <c r="F43" s="207"/>
      <c r="G43" s="207"/>
      <c r="H43" s="207"/>
      <c r="I43" s="207"/>
      <c r="J43" s="207"/>
      <c r="K43" s="207"/>
      <c r="L43" s="207"/>
      <c r="M43" s="207"/>
      <c r="N43" s="207"/>
      <c r="O43" s="207"/>
      <c r="P43" s="207"/>
      <c r="Q43" s="207"/>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CD43" s="656" t="s">
        <v>346</v>
      </c>
      <c r="CE43" s="657"/>
      <c r="CF43" s="657"/>
      <c r="CG43" s="657"/>
      <c r="CH43" s="657"/>
      <c r="CI43" s="657"/>
      <c r="CJ43" s="657"/>
      <c r="CK43" s="657"/>
      <c r="CL43" s="657"/>
      <c r="CM43" s="657"/>
      <c r="CN43" s="657"/>
      <c r="CO43" s="657"/>
      <c r="CP43" s="657"/>
      <c r="CQ43" s="658"/>
      <c r="CR43" s="659">
        <v>87616</v>
      </c>
      <c r="CS43" s="695"/>
      <c r="CT43" s="695"/>
      <c r="CU43" s="695"/>
      <c r="CV43" s="695"/>
      <c r="CW43" s="695"/>
      <c r="CX43" s="695"/>
      <c r="CY43" s="696"/>
      <c r="CZ43" s="664">
        <v>0.4</v>
      </c>
      <c r="DA43" s="693"/>
      <c r="DB43" s="693"/>
      <c r="DC43" s="697"/>
      <c r="DD43" s="668">
        <v>44195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18" t="s">
        <v>347</v>
      </c>
      <c r="CD44" s="771" t="s">
        <v>298</v>
      </c>
      <c r="CE44" s="772"/>
      <c r="CF44" s="656" t="s">
        <v>348</v>
      </c>
      <c r="CG44" s="657"/>
      <c r="CH44" s="657"/>
      <c r="CI44" s="657"/>
      <c r="CJ44" s="657"/>
      <c r="CK44" s="657"/>
      <c r="CL44" s="657"/>
      <c r="CM44" s="657"/>
      <c r="CN44" s="657"/>
      <c r="CO44" s="657"/>
      <c r="CP44" s="657"/>
      <c r="CQ44" s="658"/>
      <c r="CR44" s="659">
        <v>2144635</v>
      </c>
      <c r="CS44" s="660"/>
      <c r="CT44" s="660"/>
      <c r="CU44" s="660"/>
      <c r="CV44" s="660"/>
      <c r="CW44" s="660"/>
      <c r="CX44" s="660"/>
      <c r="CY44" s="661"/>
      <c r="CZ44" s="664">
        <v>10.5</v>
      </c>
      <c r="DA44" s="665"/>
      <c r="DB44" s="665"/>
      <c r="DC44" s="760"/>
      <c r="DD44" s="668">
        <v>276493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871115</v>
      </c>
      <c r="CS45" s="695"/>
      <c r="CT45" s="695"/>
      <c r="CU45" s="695"/>
      <c r="CV45" s="695"/>
      <c r="CW45" s="695"/>
      <c r="CX45" s="695"/>
      <c r="CY45" s="696"/>
      <c r="CZ45" s="664">
        <v>4.2</v>
      </c>
      <c r="DA45" s="693"/>
      <c r="DB45" s="693"/>
      <c r="DC45" s="697"/>
      <c r="DD45" s="668">
        <v>38386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1211767</v>
      </c>
      <c r="CS46" s="660"/>
      <c r="CT46" s="660"/>
      <c r="CU46" s="660"/>
      <c r="CV46" s="660"/>
      <c r="CW46" s="660"/>
      <c r="CX46" s="660"/>
      <c r="CY46" s="661"/>
      <c r="CZ46" s="664">
        <v>5.9</v>
      </c>
      <c r="DA46" s="665"/>
      <c r="DB46" s="665"/>
      <c r="DC46" s="760"/>
      <c r="DD46" s="668">
        <v>205598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33705</v>
      </c>
      <c r="CS47" s="695"/>
      <c r="CT47" s="695"/>
      <c r="CU47" s="695"/>
      <c r="CV47" s="695"/>
      <c r="CW47" s="695"/>
      <c r="CX47" s="695"/>
      <c r="CY47" s="696"/>
      <c r="CZ47" s="664">
        <v>0.2</v>
      </c>
      <c r="DA47" s="693"/>
      <c r="DB47" s="693"/>
      <c r="DC47" s="697"/>
      <c r="DD47" s="668">
        <v>31182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124</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20497861</v>
      </c>
      <c r="CS49" s="729"/>
      <c r="CT49" s="729"/>
      <c r="CU49" s="729"/>
      <c r="CV49" s="729"/>
      <c r="CW49" s="729"/>
      <c r="CX49" s="729"/>
      <c r="CY49" s="761"/>
      <c r="CZ49" s="744">
        <v>100</v>
      </c>
      <c r="DA49" s="762"/>
      <c r="DB49" s="762"/>
      <c r="DC49" s="763"/>
      <c r="DD49" s="764">
        <v>13319577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qC2snL7OqrbxqdgloJi5Oze4vvMRU39y2r7TqOtG04KP68NLuqHg/fj552Na6YCPQ3m8MNYNafo4yc4sGd7hnA==" saltValue="N/oqxo4ucMg3q+mL0B02s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23" sqref="AP23:AT23"/>
    </sheetView>
  </sheetViews>
  <sheetFormatPr defaultColWidth="0" defaultRowHeight="13.5" zeroHeight="1" x14ac:dyDescent="0.15"/>
  <cols>
    <col min="1" max="130" width="2.75" style="267" customWidth="1"/>
    <col min="131" max="131" width="1.625" style="267" customWidth="1"/>
    <col min="132" max="16384" width="9" style="267" hidden="1"/>
  </cols>
  <sheetData>
    <row r="1" spans="1:131" s="225" customFormat="1" ht="11.25" customHeight="1" thickBot="1" x14ac:dyDescent="0.2">
      <c r="A1" s="220"/>
      <c r="B1" s="220"/>
      <c r="C1" s="220"/>
      <c r="D1" s="220"/>
      <c r="E1" s="220"/>
      <c r="F1" s="220"/>
      <c r="G1" s="220"/>
      <c r="H1" s="220"/>
      <c r="I1" s="220"/>
      <c r="J1" s="220"/>
      <c r="K1" s="220"/>
      <c r="L1" s="220"/>
      <c r="M1" s="220"/>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2"/>
      <c r="DQ1" s="223"/>
      <c r="DR1" s="223"/>
      <c r="DS1" s="223"/>
      <c r="DT1" s="223"/>
      <c r="DU1" s="223"/>
      <c r="DV1" s="223"/>
      <c r="DW1" s="223"/>
      <c r="DX1" s="223"/>
      <c r="DY1" s="223"/>
      <c r="DZ1" s="223"/>
      <c r="EA1" s="224"/>
    </row>
    <row r="2" spans="1:131" s="229" customFormat="1" ht="26.25" customHeight="1" thickBot="1" x14ac:dyDescent="0.2">
      <c r="A2" s="226" t="s">
        <v>354</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818" t="s">
        <v>355</v>
      </c>
      <c r="DK2" s="819"/>
      <c r="DL2" s="819"/>
      <c r="DM2" s="819"/>
      <c r="DN2" s="819"/>
      <c r="DO2" s="820"/>
      <c r="DP2" s="227"/>
      <c r="DQ2" s="818" t="s">
        <v>356</v>
      </c>
      <c r="DR2" s="819"/>
      <c r="DS2" s="819"/>
      <c r="DT2" s="819"/>
      <c r="DU2" s="819"/>
      <c r="DV2" s="819"/>
      <c r="DW2" s="819"/>
      <c r="DX2" s="819"/>
      <c r="DY2" s="819"/>
      <c r="DZ2" s="820"/>
      <c r="EA2" s="228"/>
    </row>
    <row r="3" spans="1:131" s="225" customFormat="1" ht="11.25" customHeight="1" x14ac:dyDescent="0.1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4"/>
    </row>
    <row r="4" spans="1:131" s="233" customFormat="1" ht="26.25" customHeight="1" thickBot="1" x14ac:dyDescent="0.2">
      <c r="A4" s="821" t="s">
        <v>357</v>
      </c>
      <c r="B4" s="821"/>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1"/>
      <c r="AI4" s="821"/>
      <c r="AJ4" s="821"/>
      <c r="AK4" s="821"/>
      <c r="AL4" s="821"/>
      <c r="AM4" s="821"/>
      <c r="AN4" s="821"/>
      <c r="AO4" s="821"/>
      <c r="AP4" s="821"/>
      <c r="AQ4" s="821"/>
      <c r="AR4" s="821"/>
      <c r="AS4" s="821"/>
      <c r="AT4" s="821"/>
      <c r="AU4" s="821"/>
      <c r="AV4" s="821"/>
      <c r="AW4" s="821"/>
      <c r="AX4" s="821"/>
      <c r="AY4" s="821"/>
      <c r="AZ4" s="230"/>
      <c r="BA4" s="230"/>
      <c r="BB4" s="230"/>
      <c r="BC4" s="230"/>
      <c r="BD4" s="230"/>
      <c r="BE4" s="231"/>
      <c r="BF4" s="231"/>
      <c r="BG4" s="231"/>
      <c r="BH4" s="231"/>
      <c r="BI4" s="231"/>
      <c r="BJ4" s="231"/>
      <c r="BK4" s="231"/>
      <c r="BL4" s="231"/>
      <c r="BM4" s="231"/>
      <c r="BN4" s="231"/>
      <c r="BO4" s="231"/>
      <c r="BP4" s="231"/>
      <c r="BQ4" s="230" t="s">
        <v>358</v>
      </c>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2"/>
    </row>
    <row r="5" spans="1:131" s="233" customFormat="1" ht="26.25" customHeight="1" x14ac:dyDescent="0.15">
      <c r="A5" s="806" t="s">
        <v>359</v>
      </c>
      <c r="B5" s="807"/>
      <c r="C5" s="807"/>
      <c r="D5" s="807"/>
      <c r="E5" s="807"/>
      <c r="F5" s="807"/>
      <c r="G5" s="807"/>
      <c r="H5" s="807"/>
      <c r="I5" s="807"/>
      <c r="J5" s="807"/>
      <c r="K5" s="807"/>
      <c r="L5" s="807"/>
      <c r="M5" s="807"/>
      <c r="N5" s="807"/>
      <c r="O5" s="807"/>
      <c r="P5" s="808"/>
      <c r="Q5" s="783" t="s">
        <v>360</v>
      </c>
      <c r="R5" s="784"/>
      <c r="S5" s="784"/>
      <c r="T5" s="784"/>
      <c r="U5" s="785"/>
      <c r="V5" s="783" t="s">
        <v>361</v>
      </c>
      <c r="W5" s="784"/>
      <c r="X5" s="784"/>
      <c r="Y5" s="784"/>
      <c r="Z5" s="785"/>
      <c r="AA5" s="783" t="s">
        <v>362</v>
      </c>
      <c r="AB5" s="784"/>
      <c r="AC5" s="784"/>
      <c r="AD5" s="784"/>
      <c r="AE5" s="784"/>
      <c r="AF5" s="822" t="s">
        <v>363</v>
      </c>
      <c r="AG5" s="784"/>
      <c r="AH5" s="784"/>
      <c r="AI5" s="784"/>
      <c r="AJ5" s="795"/>
      <c r="AK5" s="784" t="s">
        <v>364</v>
      </c>
      <c r="AL5" s="784"/>
      <c r="AM5" s="784"/>
      <c r="AN5" s="784"/>
      <c r="AO5" s="785"/>
      <c r="AP5" s="783" t="s">
        <v>365</v>
      </c>
      <c r="AQ5" s="784"/>
      <c r="AR5" s="784"/>
      <c r="AS5" s="784"/>
      <c r="AT5" s="785"/>
      <c r="AU5" s="783" t="s">
        <v>366</v>
      </c>
      <c r="AV5" s="784"/>
      <c r="AW5" s="784"/>
      <c r="AX5" s="784"/>
      <c r="AY5" s="795"/>
      <c r="AZ5" s="234"/>
      <c r="BA5" s="234"/>
      <c r="BB5" s="234"/>
      <c r="BC5" s="234"/>
      <c r="BD5" s="234"/>
      <c r="BE5" s="235"/>
      <c r="BF5" s="235"/>
      <c r="BG5" s="235"/>
      <c r="BH5" s="235"/>
      <c r="BI5" s="235"/>
      <c r="BJ5" s="235"/>
      <c r="BK5" s="235"/>
      <c r="BL5" s="235"/>
      <c r="BM5" s="235"/>
      <c r="BN5" s="235"/>
      <c r="BO5" s="235"/>
      <c r="BP5" s="235"/>
      <c r="BQ5" s="806" t="s">
        <v>367</v>
      </c>
      <c r="BR5" s="807"/>
      <c r="BS5" s="807"/>
      <c r="BT5" s="807"/>
      <c r="BU5" s="807"/>
      <c r="BV5" s="807"/>
      <c r="BW5" s="807"/>
      <c r="BX5" s="807"/>
      <c r="BY5" s="807"/>
      <c r="BZ5" s="807"/>
      <c r="CA5" s="807"/>
      <c r="CB5" s="807"/>
      <c r="CC5" s="807"/>
      <c r="CD5" s="807"/>
      <c r="CE5" s="807"/>
      <c r="CF5" s="807"/>
      <c r="CG5" s="808"/>
      <c r="CH5" s="783" t="s">
        <v>368</v>
      </c>
      <c r="CI5" s="784"/>
      <c r="CJ5" s="784"/>
      <c r="CK5" s="784"/>
      <c r="CL5" s="785"/>
      <c r="CM5" s="783" t="s">
        <v>369</v>
      </c>
      <c r="CN5" s="784"/>
      <c r="CO5" s="784"/>
      <c r="CP5" s="784"/>
      <c r="CQ5" s="785"/>
      <c r="CR5" s="783" t="s">
        <v>370</v>
      </c>
      <c r="CS5" s="784"/>
      <c r="CT5" s="784"/>
      <c r="CU5" s="784"/>
      <c r="CV5" s="785"/>
      <c r="CW5" s="783" t="s">
        <v>371</v>
      </c>
      <c r="CX5" s="784"/>
      <c r="CY5" s="784"/>
      <c r="CZ5" s="784"/>
      <c r="DA5" s="785"/>
      <c r="DB5" s="783" t="s">
        <v>372</v>
      </c>
      <c r="DC5" s="784"/>
      <c r="DD5" s="784"/>
      <c r="DE5" s="784"/>
      <c r="DF5" s="785"/>
      <c r="DG5" s="789" t="s">
        <v>373</v>
      </c>
      <c r="DH5" s="790"/>
      <c r="DI5" s="790"/>
      <c r="DJ5" s="790"/>
      <c r="DK5" s="791"/>
      <c r="DL5" s="789" t="s">
        <v>374</v>
      </c>
      <c r="DM5" s="790"/>
      <c r="DN5" s="790"/>
      <c r="DO5" s="790"/>
      <c r="DP5" s="791"/>
      <c r="DQ5" s="783" t="s">
        <v>375</v>
      </c>
      <c r="DR5" s="784"/>
      <c r="DS5" s="784"/>
      <c r="DT5" s="784"/>
      <c r="DU5" s="785"/>
      <c r="DV5" s="783" t="s">
        <v>366</v>
      </c>
      <c r="DW5" s="784"/>
      <c r="DX5" s="784"/>
      <c r="DY5" s="784"/>
      <c r="DZ5" s="795"/>
      <c r="EA5" s="232"/>
    </row>
    <row r="6" spans="1:131" s="233" customFormat="1" ht="26.25" customHeight="1" thickBot="1" x14ac:dyDescent="0.2">
      <c r="A6" s="809"/>
      <c r="B6" s="810"/>
      <c r="C6" s="810"/>
      <c r="D6" s="810"/>
      <c r="E6" s="810"/>
      <c r="F6" s="810"/>
      <c r="G6" s="810"/>
      <c r="H6" s="810"/>
      <c r="I6" s="810"/>
      <c r="J6" s="810"/>
      <c r="K6" s="810"/>
      <c r="L6" s="810"/>
      <c r="M6" s="810"/>
      <c r="N6" s="810"/>
      <c r="O6" s="810"/>
      <c r="P6" s="811"/>
      <c r="Q6" s="786"/>
      <c r="R6" s="787"/>
      <c r="S6" s="787"/>
      <c r="T6" s="787"/>
      <c r="U6" s="788"/>
      <c r="V6" s="786"/>
      <c r="W6" s="787"/>
      <c r="X6" s="787"/>
      <c r="Y6" s="787"/>
      <c r="Z6" s="788"/>
      <c r="AA6" s="786"/>
      <c r="AB6" s="787"/>
      <c r="AC6" s="787"/>
      <c r="AD6" s="787"/>
      <c r="AE6" s="787"/>
      <c r="AF6" s="823"/>
      <c r="AG6" s="787"/>
      <c r="AH6" s="787"/>
      <c r="AI6" s="787"/>
      <c r="AJ6" s="796"/>
      <c r="AK6" s="787"/>
      <c r="AL6" s="787"/>
      <c r="AM6" s="787"/>
      <c r="AN6" s="787"/>
      <c r="AO6" s="788"/>
      <c r="AP6" s="786"/>
      <c r="AQ6" s="787"/>
      <c r="AR6" s="787"/>
      <c r="AS6" s="787"/>
      <c r="AT6" s="788"/>
      <c r="AU6" s="786"/>
      <c r="AV6" s="787"/>
      <c r="AW6" s="787"/>
      <c r="AX6" s="787"/>
      <c r="AY6" s="796"/>
      <c r="AZ6" s="230"/>
      <c r="BA6" s="230"/>
      <c r="BB6" s="230"/>
      <c r="BC6" s="230"/>
      <c r="BD6" s="230"/>
      <c r="BE6" s="231"/>
      <c r="BF6" s="231"/>
      <c r="BG6" s="231"/>
      <c r="BH6" s="231"/>
      <c r="BI6" s="231"/>
      <c r="BJ6" s="231"/>
      <c r="BK6" s="231"/>
      <c r="BL6" s="231"/>
      <c r="BM6" s="231"/>
      <c r="BN6" s="231"/>
      <c r="BO6" s="231"/>
      <c r="BP6" s="231"/>
      <c r="BQ6" s="809"/>
      <c r="BR6" s="810"/>
      <c r="BS6" s="810"/>
      <c r="BT6" s="810"/>
      <c r="BU6" s="810"/>
      <c r="BV6" s="810"/>
      <c r="BW6" s="810"/>
      <c r="BX6" s="810"/>
      <c r="BY6" s="810"/>
      <c r="BZ6" s="810"/>
      <c r="CA6" s="810"/>
      <c r="CB6" s="810"/>
      <c r="CC6" s="810"/>
      <c r="CD6" s="810"/>
      <c r="CE6" s="810"/>
      <c r="CF6" s="810"/>
      <c r="CG6" s="811"/>
      <c r="CH6" s="786"/>
      <c r="CI6" s="787"/>
      <c r="CJ6" s="787"/>
      <c r="CK6" s="787"/>
      <c r="CL6" s="788"/>
      <c r="CM6" s="786"/>
      <c r="CN6" s="787"/>
      <c r="CO6" s="787"/>
      <c r="CP6" s="787"/>
      <c r="CQ6" s="788"/>
      <c r="CR6" s="786"/>
      <c r="CS6" s="787"/>
      <c r="CT6" s="787"/>
      <c r="CU6" s="787"/>
      <c r="CV6" s="788"/>
      <c r="CW6" s="786"/>
      <c r="CX6" s="787"/>
      <c r="CY6" s="787"/>
      <c r="CZ6" s="787"/>
      <c r="DA6" s="788"/>
      <c r="DB6" s="786"/>
      <c r="DC6" s="787"/>
      <c r="DD6" s="787"/>
      <c r="DE6" s="787"/>
      <c r="DF6" s="788"/>
      <c r="DG6" s="792"/>
      <c r="DH6" s="793"/>
      <c r="DI6" s="793"/>
      <c r="DJ6" s="793"/>
      <c r="DK6" s="794"/>
      <c r="DL6" s="792"/>
      <c r="DM6" s="793"/>
      <c r="DN6" s="793"/>
      <c r="DO6" s="793"/>
      <c r="DP6" s="794"/>
      <c r="DQ6" s="786"/>
      <c r="DR6" s="787"/>
      <c r="DS6" s="787"/>
      <c r="DT6" s="787"/>
      <c r="DU6" s="788"/>
      <c r="DV6" s="786"/>
      <c r="DW6" s="787"/>
      <c r="DX6" s="787"/>
      <c r="DY6" s="787"/>
      <c r="DZ6" s="796"/>
      <c r="EA6" s="232"/>
    </row>
    <row r="7" spans="1:131" s="233" customFormat="1" ht="26.25" customHeight="1" thickTop="1" x14ac:dyDescent="0.15">
      <c r="A7" s="236">
        <v>1</v>
      </c>
      <c r="B7" s="797" t="s">
        <v>376</v>
      </c>
      <c r="C7" s="798"/>
      <c r="D7" s="798"/>
      <c r="E7" s="798"/>
      <c r="F7" s="798"/>
      <c r="G7" s="798"/>
      <c r="H7" s="798"/>
      <c r="I7" s="798"/>
      <c r="J7" s="798"/>
      <c r="K7" s="798"/>
      <c r="L7" s="798"/>
      <c r="M7" s="798"/>
      <c r="N7" s="798"/>
      <c r="O7" s="798"/>
      <c r="P7" s="799"/>
      <c r="Q7" s="800">
        <v>21158</v>
      </c>
      <c r="R7" s="801"/>
      <c r="S7" s="801"/>
      <c r="T7" s="801"/>
      <c r="U7" s="801"/>
      <c r="V7" s="801">
        <v>20487</v>
      </c>
      <c r="W7" s="801"/>
      <c r="X7" s="801"/>
      <c r="Y7" s="801"/>
      <c r="Z7" s="801"/>
      <c r="AA7" s="801">
        <v>671</v>
      </c>
      <c r="AB7" s="801"/>
      <c r="AC7" s="801"/>
      <c r="AD7" s="801"/>
      <c r="AE7" s="802"/>
      <c r="AF7" s="803">
        <v>568</v>
      </c>
      <c r="AG7" s="804"/>
      <c r="AH7" s="804"/>
      <c r="AI7" s="804"/>
      <c r="AJ7" s="805"/>
      <c r="AK7" s="843">
        <v>698</v>
      </c>
      <c r="AL7" s="844"/>
      <c r="AM7" s="844"/>
      <c r="AN7" s="844"/>
      <c r="AO7" s="844"/>
      <c r="AP7" s="844">
        <v>18521</v>
      </c>
      <c r="AQ7" s="844"/>
      <c r="AR7" s="844"/>
      <c r="AS7" s="844"/>
      <c r="AT7" s="844"/>
      <c r="AU7" s="845"/>
      <c r="AV7" s="845"/>
      <c r="AW7" s="845"/>
      <c r="AX7" s="845"/>
      <c r="AY7" s="846"/>
      <c r="AZ7" s="230"/>
      <c r="BA7" s="230"/>
      <c r="BB7" s="230"/>
      <c r="BC7" s="230"/>
      <c r="BD7" s="230"/>
      <c r="BE7" s="231"/>
      <c r="BF7" s="231"/>
      <c r="BG7" s="231"/>
      <c r="BH7" s="231"/>
      <c r="BI7" s="231"/>
      <c r="BJ7" s="231"/>
      <c r="BK7" s="231"/>
      <c r="BL7" s="231"/>
      <c r="BM7" s="231"/>
      <c r="BN7" s="231"/>
      <c r="BO7" s="231"/>
      <c r="BP7" s="231"/>
      <c r="BQ7" s="237">
        <v>1</v>
      </c>
      <c r="BR7" s="238"/>
      <c r="BS7" s="847" t="s">
        <v>573</v>
      </c>
      <c r="BT7" s="848"/>
      <c r="BU7" s="848"/>
      <c r="BV7" s="848"/>
      <c r="BW7" s="848"/>
      <c r="BX7" s="848"/>
      <c r="BY7" s="848"/>
      <c r="BZ7" s="848"/>
      <c r="CA7" s="848"/>
      <c r="CB7" s="848"/>
      <c r="CC7" s="848"/>
      <c r="CD7" s="848"/>
      <c r="CE7" s="848"/>
      <c r="CF7" s="848"/>
      <c r="CG7" s="849"/>
      <c r="CH7" s="777">
        <v>3</v>
      </c>
      <c r="CI7" s="778"/>
      <c r="CJ7" s="778"/>
      <c r="CK7" s="778"/>
      <c r="CL7" s="779"/>
      <c r="CM7" s="777">
        <v>145</v>
      </c>
      <c r="CN7" s="778"/>
      <c r="CO7" s="778"/>
      <c r="CP7" s="778"/>
      <c r="CQ7" s="779"/>
      <c r="CR7" s="777">
        <v>50</v>
      </c>
      <c r="CS7" s="778"/>
      <c r="CT7" s="778"/>
      <c r="CU7" s="778"/>
      <c r="CV7" s="779"/>
      <c r="CW7" s="777">
        <v>1</v>
      </c>
      <c r="CX7" s="778"/>
      <c r="CY7" s="778"/>
      <c r="CZ7" s="778"/>
      <c r="DA7" s="779"/>
      <c r="DB7" s="777"/>
      <c r="DC7" s="778"/>
      <c r="DD7" s="778"/>
      <c r="DE7" s="778"/>
      <c r="DF7" s="779"/>
      <c r="DG7" s="777"/>
      <c r="DH7" s="778"/>
      <c r="DI7" s="778"/>
      <c r="DJ7" s="778"/>
      <c r="DK7" s="779"/>
      <c r="DL7" s="777"/>
      <c r="DM7" s="778"/>
      <c r="DN7" s="778"/>
      <c r="DO7" s="778"/>
      <c r="DP7" s="779"/>
      <c r="DQ7" s="777"/>
      <c r="DR7" s="778"/>
      <c r="DS7" s="778"/>
      <c r="DT7" s="778"/>
      <c r="DU7" s="779"/>
      <c r="DV7" s="824"/>
      <c r="DW7" s="825"/>
      <c r="DX7" s="825"/>
      <c r="DY7" s="825"/>
      <c r="DZ7" s="826"/>
      <c r="EA7" s="232"/>
    </row>
    <row r="8" spans="1:131" s="233" customFormat="1" ht="26.25" customHeight="1" x14ac:dyDescent="0.15">
      <c r="A8" s="239">
        <v>2</v>
      </c>
      <c r="B8" s="827" t="s">
        <v>377</v>
      </c>
      <c r="C8" s="828"/>
      <c r="D8" s="828"/>
      <c r="E8" s="828"/>
      <c r="F8" s="828"/>
      <c r="G8" s="828"/>
      <c r="H8" s="828"/>
      <c r="I8" s="828"/>
      <c r="J8" s="828"/>
      <c r="K8" s="828"/>
      <c r="L8" s="828"/>
      <c r="M8" s="828"/>
      <c r="N8" s="828"/>
      <c r="O8" s="828"/>
      <c r="P8" s="829"/>
      <c r="Q8" s="830">
        <v>5</v>
      </c>
      <c r="R8" s="831"/>
      <c r="S8" s="831"/>
      <c r="T8" s="831"/>
      <c r="U8" s="831"/>
      <c r="V8" s="831">
        <v>1</v>
      </c>
      <c r="W8" s="831"/>
      <c r="X8" s="831"/>
      <c r="Y8" s="831"/>
      <c r="Z8" s="831"/>
      <c r="AA8" s="831">
        <v>4</v>
      </c>
      <c r="AB8" s="831"/>
      <c r="AC8" s="831"/>
      <c r="AD8" s="831"/>
      <c r="AE8" s="832"/>
      <c r="AF8" s="833">
        <v>4</v>
      </c>
      <c r="AG8" s="834"/>
      <c r="AH8" s="834"/>
      <c r="AI8" s="834"/>
      <c r="AJ8" s="835"/>
      <c r="AK8" s="836"/>
      <c r="AL8" s="837"/>
      <c r="AM8" s="837"/>
      <c r="AN8" s="837"/>
      <c r="AO8" s="837"/>
      <c r="AP8" s="837"/>
      <c r="AQ8" s="837"/>
      <c r="AR8" s="837"/>
      <c r="AS8" s="837"/>
      <c r="AT8" s="837"/>
      <c r="AU8" s="838"/>
      <c r="AV8" s="838"/>
      <c r="AW8" s="838"/>
      <c r="AX8" s="838"/>
      <c r="AY8" s="839"/>
      <c r="AZ8" s="230"/>
      <c r="BA8" s="230"/>
      <c r="BB8" s="230"/>
      <c r="BC8" s="230"/>
      <c r="BD8" s="230"/>
      <c r="BE8" s="231"/>
      <c r="BF8" s="231"/>
      <c r="BG8" s="231"/>
      <c r="BH8" s="231"/>
      <c r="BI8" s="231"/>
      <c r="BJ8" s="231"/>
      <c r="BK8" s="231"/>
      <c r="BL8" s="231"/>
      <c r="BM8" s="231"/>
      <c r="BN8" s="231"/>
      <c r="BO8" s="231"/>
      <c r="BP8" s="231"/>
      <c r="BQ8" s="240">
        <v>2</v>
      </c>
      <c r="BR8" s="241"/>
      <c r="BS8" s="840" t="s">
        <v>574</v>
      </c>
      <c r="BT8" s="841"/>
      <c r="BU8" s="841"/>
      <c r="BV8" s="841"/>
      <c r="BW8" s="841"/>
      <c r="BX8" s="841"/>
      <c r="BY8" s="841"/>
      <c r="BZ8" s="841"/>
      <c r="CA8" s="841"/>
      <c r="CB8" s="841"/>
      <c r="CC8" s="841"/>
      <c r="CD8" s="841"/>
      <c r="CE8" s="841"/>
      <c r="CF8" s="841"/>
      <c r="CG8" s="842"/>
      <c r="CH8" s="812">
        <v>23</v>
      </c>
      <c r="CI8" s="813"/>
      <c r="CJ8" s="813"/>
      <c r="CK8" s="813"/>
      <c r="CL8" s="814"/>
      <c r="CM8" s="812">
        <v>223</v>
      </c>
      <c r="CN8" s="813"/>
      <c r="CO8" s="813"/>
      <c r="CP8" s="813"/>
      <c r="CQ8" s="814"/>
      <c r="CR8" s="812">
        <v>10</v>
      </c>
      <c r="CS8" s="813"/>
      <c r="CT8" s="813"/>
      <c r="CU8" s="813"/>
      <c r="CV8" s="814"/>
      <c r="CW8" s="812"/>
      <c r="CX8" s="813"/>
      <c r="CY8" s="813"/>
      <c r="CZ8" s="813"/>
      <c r="DA8" s="814"/>
      <c r="DB8" s="812"/>
      <c r="DC8" s="813"/>
      <c r="DD8" s="813"/>
      <c r="DE8" s="813"/>
      <c r="DF8" s="814"/>
      <c r="DG8" s="812"/>
      <c r="DH8" s="813"/>
      <c r="DI8" s="813"/>
      <c r="DJ8" s="813"/>
      <c r="DK8" s="814"/>
      <c r="DL8" s="812"/>
      <c r="DM8" s="813"/>
      <c r="DN8" s="813"/>
      <c r="DO8" s="813"/>
      <c r="DP8" s="814"/>
      <c r="DQ8" s="812"/>
      <c r="DR8" s="813"/>
      <c r="DS8" s="813"/>
      <c r="DT8" s="813"/>
      <c r="DU8" s="814"/>
      <c r="DV8" s="815"/>
      <c r="DW8" s="816"/>
      <c r="DX8" s="816"/>
      <c r="DY8" s="816"/>
      <c r="DZ8" s="817"/>
      <c r="EA8" s="232"/>
    </row>
    <row r="9" spans="1:131" s="233" customFormat="1" ht="26.25" customHeight="1" x14ac:dyDescent="0.15">
      <c r="A9" s="239">
        <v>3</v>
      </c>
      <c r="B9" s="827" t="s">
        <v>378</v>
      </c>
      <c r="C9" s="828"/>
      <c r="D9" s="828"/>
      <c r="E9" s="828"/>
      <c r="F9" s="828"/>
      <c r="G9" s="828"/>
      <c r="H9" s="828"/>
      <c r="I9" s="828"/>
      <c r="J9" s="828"/>
      <c r="K9" s="828"/>
      <c r="L9" s="828"/>
      <c r="M9" s="828"/>
      <c r="N9" s="828"/>
      <c r="O9" s="828"/>
      <c r="P9" s="829"/>
      <c r="Q9" s="830">
        <v>30</v>
      </c>
      <c r="R9" s="831"/>
      <c r="S9" s="831"/>
      <c r="T9" s="831"/>
      <c r="U9" s="831"/>
      <c r="V9" s="831">
        <v>23</v>
      </c>
      <c r="W9" s="831"/>
      <c r="X9" s="831"/>
      <c r="Y9" s="831"/>
      <c r="Z9" s="831"/>
      <c r="AA9" s="831">
        <v>7</v>
      </c>
      <c r="AB9" s="831"/>
      <c r="AC9" s="831"/>
      <c r="AD9" s="831"/>
      <c r="AE9" s="832"/>
      <c r="AF9" s="833">
        <v>7</v>
      </c>
      <c r="AG9" s="834"/>
      <c r="AH9" s="834"/>
      <c r="AI9" s="834"/>
      <c r="AJ9" s="835"/>
      <c r="AK9" s="836">
        <v>17</v>
      </c>
      <c r="AL9" s="837"/>
      <c r="AM9" s="837"/>
      <c r="AN9" s="837"/>
      <c r="AO9" s="837"/>
      <c r="AP9" s="837">
        <v>26</v>
      </c>
      <c r="AQ9" s="837"/>
      <c r="AR9" s="837"/>
      <c r="AS9" s="837"/>
      <c r="AT9" s="837"/>
      <c r="AU9" s="838"/>
      <c r="AV9" s="838"/>
      <c r="AW9" s="838"/>
      <c r="AX9" s="838"/>
      <c r="AY9" s="839"/>
      <c r="AZ9" s="230"/>
      <c r="BA9" s="230"/>
      <c r="BB9" s="230"/>
      <c r="BC9" s="230"/>
      <c r="BD9" s="230"/>
      <c r="BE9" s="231"/>
      <c r="BF9" s="231"/>
      <c r="BG9" s="231"/>
      <c r="BH9" s="231"/>
      <c r="BI9" s="231"/>
      <c r="BJ9" s="231"/>
      <c r="BK9" s="231"/>
      <c r="BL9" s="231"/>
      <c r="BM9" s="231"/>
      <c r="BN9" s="231"/>
      <c r="BO9" s="231"/>
      <c r="BP9" s="231"/>
      <c r="BQ9" s="240">
        <v>3</v>
      </c>
      <c r="BR9" s="241"/>
      <c r="BS9" s="840" t="s">
        <v>575</v>
      </c>
      <c r="BT9" s="841"/>
      <c r="BU9" s="841"/>
      <c r="BV9" s="841"/>
      <c r="BW9" s="841"/>
      <c r="BX9" s="841"/>
      <c r="BY9" s="841"/>
      <c r="BZ9" s="841"/>
      <c r="CA9" s="841"/>
      <c r="CB9" s="841"/>
      <c r="CC9" s="841"/>
      <c r="CD9" s="841"/>
      <c r="CE9" s="841"/>
      <c r="CF9" s="841"/>
      <c r="CG9" s="842"/>
      <c r="CH9" s="812">
        <v>5</v>
      </c>
      <c r="CI9" s="813"/>
      <c r="CJ9" s="813"/>
      <c r="CK9" s="813"/>
      <c r="CL9" s="814"/>
      <c r="CM9" s="812">
        <v>695</v>
      </c>
      <c r="CN9" s="813"/>
      <c r="CO9" s="813"/>
      <c r="CP9" s="813"/>
      <c r="CQ9" s="814"/>
      <c r="CR9" s="812">
        <v>235</v>
      </c>
      <c r="CS9" s="813"/>
      <c r="CT9" s="813"/>
      <c r="CU9" s="813"/>
      <c r="CV9" s="814"/>
      <c r="CW9" s="812">
        <v>1</v>
      </c>
      <c r="CX9" s="813"/>
      <c r="CY9" s="813"/>
      <c r="CZ9" s="813"/>
      <c r="DA9" s="814"/>
      <c r="DB9" s="812"/>
      <c r="DC9" s="813"/>
      <c r="DD9" s="813"/>
      <c r="DE9" s="813"/>
      <c r="DF9" s="814"/>
      <c r="DG9" s="812"/>
      <c r="DH9" s="813"/>
      <c r="DI9" s="813"/>
      <c r="DJ9" s="813"/>
      <c r="DK9" s="814"/>
      <c r="DL9" s="812"/>
      <c r="DM9" s="813"/>
      <c r="DN9" s="813"/>
      <c r="DO9" s="813"/>
      <c r="DP9" s="814"/>
      <c r="DQ9" s="812"/>
      <c r="DR9" s="813"/>
      <c r="DS9" s="813"/>
      <c r="DT9" s="813"/>
      <c r="DU9" s="814"/>
      <c r="DV9" s="815"/>
      <c r="DW9" s="816"/>
      <c r="DX9" s="816"/>
      <c r="DY9" s="816"/>
      <c r="DZ9" s="817"/>
      <c r="EA9" s="232"/>
    </row>
    <row r="10" spans="1:131" s="233" customFormat="1" ht="26.25" customHeight="1" x14ac:dyDescent="0.15">
      <c r="A10" s="239">
        <v>4</v>
      </c>
      <c r="B10" s="827" t="s">
        <v>379</v>
      </c>
      <c r="C10" s="828"/>
      <c r="D10" s="828"/>
      <c r="E10" s="828"/>
      <c r="F10" s="828"/>
      <c r="G10" s="828"/>
      <c r="H10" s="828"/>
      <c r="I10" s="828"/>
      <c r="J10" s="828"/>
      <c r="K10" s="828"/>
      <c r="L10" s="828"/>
      <c r="M10" s="828"/>
      <c r="N10" s="828"/>
      <c r="O10" s="828"/>
      <c r="P10" s="829"/>
      <c r="Q10" s="830">
        <v>22</v>
      </c>
      <c r="R10" s="831"/>
      <c r="S10" s="831"/>
      <c r="T10" s="831"/>
      <c r="U10" s="831"/>
      <c r="V10" s="831">
        <v>11</v>
      </c>
      <c r="W10" s="831"/>
      <c r="X10" s="831"/>
      <c r="Y10" s="831"/>
      <c r="Z10" s="831"/>
      <c r="AA10" s="831">
        <v>12</v>
      </c>
      <c r="AB10" s="831"/>
      <c r="AC10" s="831"/>
      <c r="AD10" s="831"/>
      <c r="AE10" s="832"/>
      <c r="AF10" s="833">
        <v>12</v>
      </c>
      <c r="AG10" s="834"/>
      <c r="AH10" s="834"/>
      <c r="AI10" s="834"/>
      <c r="AJ10" s="835"/>
      <c r="AK10" s="836"/>
      <c r="AL10" s="837"/>
      <c r="AM10" s="837"/>
      <c r="AN10" s="837"/>
      <c r="AO10" s="837"/>
      <c r="AP10" s="837"/>
      <c r="AQ10" s="837"/>
      <c r="AR10" s="837"/>
      <c r="AS10" s="837"/>
      <c r="AT10" s="837"/>
      <c r="AU10" s="838"/>
      <c r="AV10" s="838"/>
      <c r="AW10" s="838"/>
      <c r="AX10" s="838"/>
      <c r="AY10" s="839"/>
      <c r="AZ10" s="230"/>
      <c r="BA10" s="230"/>
      <c r="BB10" s="230"/>
      <c r="BC10" s="230"/>
      <c r="BD10" s="230"/>
      <c r="BE10" s="231"/>
      <c r="BF10" s="231"/>
      <c r="BG10" s="231"/>
      <c r="BH10" s="231"/>
      <c r="BI10" s="231"/>
      <c r="BJ10" s="231"/>
      <c r="BK10" s="231"/>
      <c r="BL10" s="231"/>
      <c r="BM10" s="231"/>
      <c r="BN10" s="231"/>
      <c r="BO10" s="231"/>
      <c r="BP10" s="231"/>
      <c r="BQ10" s="240">
        <v>4</v>
      </c>
      <c r="BR10" s="241"/>
      <c r="BS10" s="840" t="s">
        <v>576</v>
      </c>
      <c r="BT10" s="841"/>
      <c r="BU10" s="841"/>
      <c r="BV10" s="841"/>
      <c r="BW10" s="841"/>
      <c r="BX10" s="841"/>
      <c r="BY10" s="841"/>
      <c r="BZ10" s="841"/>
      <c r="CA10" s="841"/>
      <c r="CB10" s="841"/>
      <c r="CC10" s="841"/>
      <c r="CD10" s="841"/>
      <c r="CE10" s="841"/>
      <c r="CF10" s="841"/>
      <c r="CG10" s="842"/>
      <c r="CH10" s="812">
        <v>5</v>
      </c>
      <c r="CI10" s="813"/>
      <c r="CJ10" s="813"/>
      <c r="CK10" s="813"/>
      <c r="CL10" s="814"/>
      <c r="CM10" s="812">
        <v>83</v>
      </c>
      <c r="CN10" s="813"/>
      <c r="CO10" s="813"/>
      <c r="CP10" s="813"/>
      <c r="CQ10" s="814"/>
      <c r="CR10" s="812">
        <v>68</v>
      </c>
      <c r="CS10" s="813"/>
      <c r="CT10" s="813"/>
      <c r="CU10" s="813"/>
      <c r="CV10" s="814"/>
      <c r="CW10" s="812"/>
      <c r="CX10" s="813"/>
      <c r="CY10" s="813"/>
      <c r="CZ10" s="813"/>
      <c r="DA10" s="814"/>
      <c r="DB10" s="812"/>
      <c r="DC10" s="813"/>
      <c r="DD10" s="813"/>
      <c r="DE10" s="813"/>
      <c r="DF10" s="814"/>
      <c r="DG10" s="812"/>
      <c r="DH10" s="813"/>
      <c r="DI10" s="813"/>
      <c r="DJ10" s="813"/>
      <c r="DK10" s="814"/>
      <c r="DL10" s="812"/>
      <c r="DM10" s="813"/>
      <c r="DN10" s="813"/>
      <c r="DO10" s="813"/>
      <c r="DP10" s="814"/>
      <c r="DQ10" s="812"/>
      <c r="DR10" s="813"/>
      <c r="DS10" s="813"/>
      <c r="DT10" s="813"/>
      <c r="DU10" s="814"/>
      <c r="DV10" s="815"/>
      <c r="DW10" s="816"/>
      <c r="DX10" s="816"/>
      <c r="DY10" s="816"/>
      <c r="DZ10" s="817"/>
      <c r="EA10" s="232"/>
    </row>
    <row r="11" spans="1:131" s="233" customFormat="1" ht="26.25" customHeight="1" x14ac:dyDescent="0.15">
      <c r="A11" s="239">
        <v>5</v>
      </c>
      <c r="B11" s="827"/>
      <c r="C11" s="828"/>
      <c r="D11" s="828"/>
      <c r="E11" s="828"/>
      <c r="F11" s="828"/>
      <c r="G11" s="828"/>
      <c r="H11" s="828"/>
      <c r="I11" s="828"/>
      <c r="J11" s="828"/>
      <c r="K11" s="828"/>
      <c r="L11" s="828"/>
      <c r="M11" s="828"/>
      <c r="N11" s="828"/>
      <c r="O11" s="828"/>
      <c r="P11" s="829"/>
      <c r="Q11" s="830"/>
      <c r="R11" s="831"/>
      <c r="S11" s="831"/>
      <c r="T11" s="831"/>
      <c r="U11" s="831"/>
      <c r="V11" s="831"/>
      <c r="W11" s="831"/>
      <c r="X11" s="831"/>
      <c r="Y11" s="831"/>
      <c r="Z11" s="831"/>
      <c r="AA11" s="831"/>
      <c r="AB11" s="831"/>
      <c r="AC11" s="831"/>
      <c r="AD11" s="831"/>
      <c r="AE11" s="832"/>
      <c r="AF11" s="833"/>
      <c r="AG11" s="834"/>
      <c r="AH11" s="834"/>
      <c r="AI11" s="834"/>
      <c r="AJ11" s="835"/>
      <c r="AK11" s="836"/>
      <c r="AL11" s="837"/>
      <c r="AM11" s="837"/>
      <c r="AN11" s="837"/>
      <c r="AO11" s="837"/>
      <c r="AP11" s="837"/>
      <c r="AQ11" s="837"/>
      <c r="AR11" s="837"/>
      <c r="AS11" s="837"/>
      <c r="AT11" s="837"/>
      <c r="AU11" s="838"/>
      <c r="AV11" s="838"/>
      <c r="AW11" s="838"/>
      <c r="AX11" s="838"/>
      <c r="AY11" s="839"/>
      <c r="AZ11" s="230"/>
      <c r="BA11" s="230"/>
      <c r="BB11" s="230"/>
      <c r="BC11" s="230"/>
      <c r="BD11" s="230"/>
      <c r="BE11" s="231"/>
      <c r="BF11" s="231"/>
      <c r="BG11" s="231"/>
      <c r="BH11" s="231"/>
      <c r="BI11" s="231"/>
      <c r="BJ11" s="231"/>
      <c r="BK11" s="231"/>
      <c r="BL11" s="231"/>
      <c r="BM11" s="231"/>
      <c r="BN11" s="231"/>
      <c r="BO11" s="231"/>
      <c r="BP11" s="231"/>
      <c r="BQ11" s="240">
        <v>5</v>
      </c>
      <c r="BR11" s="241"/>
      <c r="BS11" s="840"/>
      <c r="BT11" s="841"/>
      <c r="BU11" s="841"/>
      <c r="BV11" s="841"/>
      <c r="BW11" s="841"/>
      <c r="BX11" s="841"/>
      <c r="BY11" s="841"/>
      <c r="BZ11" s="841"/>
      <c r="CA11" s="841"/>
      <c r="CB11" s="841"/>
      <c r="CC11" s="841"/>
      <c r="CD11" s="841"/>
      <c r="CE11" s="841"/>
      <c r="CF11" s="841"/>
      <c r="CG11" s="842"/>
      <c r="CH11" s="812"/>
      <c r="CI11" s="813"/>
      <c r="CJ11" s="813"/>
      <c r="CK11" s="813"/>
      <c r="CL11" s="814"/>
      <c r="CM11" s="812"/>
      <c r="CN11" s="813"/>
      <c r="CO11" s="813"/>
      <c r="CP11" s="813"/>
      <c r="CQ11" s="814"/>
      <c r="CR11" s="812"/>
      <c r="CS11" s="813"/>
      <c r="CT11" s="813"/>
      <c r="CU11" s="813"/>
      <c r="CV11" s="814"/>
      <c r="CW11" s="812"/>
      <c r="CX11" s="813"/>
      <c r="CY11" s="813"/>
      <c r="CZ11" s="813"/>
      <c r="DA11" s="814"/>
      <c r="DB11" s="812"/>
      <c r="DC11" s="813"/>
      <c r="DD11" s="813"/>
      <c r="DE11" s="813"/>
      <c r="DF11" s="814"/>
      <c r="DG11" s="812"/>
      <c r="DH11" s="813"/>
      <c r="DI11" s="813"/>
      <c r="DJ11" s="813"/>
      <c r="DK11" s="814"/>
      <c r="DL11" s="812"/>
      <c r="DM11" s="813"/>
      <c r="DN11" s="813"/>
      <c r="DO11" s="813"/>
      <c r="DP11" s="814"/>
      <c r="DQ11" s="812"/>
      <c r="DR11" s="813"/>
      <c r="DS11" s="813"/>
      <c r="DT11" s="813"/>
      <c r="DU11" s="814"/>
      <c r="DV11" s="815"/>
      <c r="DW11" s="816"/>
      <c r="DX11" s="816"/>
      <c r="DY11" s="816"/>
      <c r="DZ11" s="817"/>
      <c r="EA11" s="232"/>
    </row>
    <row r="12" spans="1:131" s="233" customFormat="1" ht="26.25" customHeight="1" x14ac:dyDescent="0.15">
      <c r="A12" s="239">
        <v>6</v>
      </c>
      <c r="B12" s="827"/>
      <c r="C12" s="828"/>
      <c r="D12" s="828"/>
      <c r="E12" s="828"/>
      <c r="F12" s="828"/>
      <c r="G12" s="828"/>
      <c r="H12" s="828"/>
      <c r="I12" s="828"/>
      <c r="J12" s="828"/>
      <c r="K12" s="828"/>
      <c r="L12" s="828"/>
      <c r="M12" s="828"/>
      <c r="N12" s="828"/>
      <c r="O12" s="828"/>
      <c r="P12" s="829"/>
      <c r="Q12" s="830"/>
      <c r="R12" s="831"/>
      <c r="S12" s="831"/>
      <c r="T12" s="831"/>
      <c r="U12" s="831"/>
      <c r="V12" s="831"/>
      <c r="W12" s="831"/>
      <c r="X12" s="831"/>
      <c r="Y12" s="831"/>
      <c r="Z12" s="831"/>
      <c r="AA12" s="831"/>
      <c r="AB12" s="831"/>
      <c r="AC12" s="831"/>
      <c r="AD12" s="831"/>
      <c r="AE12" s="832"/>
      <c r="AF12" s="833"/>
      <c r="AG12" s="834"/>
      <c r="AH12" s="834"/>
      <c r="AI12" s="834"/>
      <c r="AJ12" s="835"/>
      <c r="AK12" s="836"/>
      <c r="AL12" s="837"/>
      <c r="AM12" s="837"/>
      <c r="AN12" s="837"/>
      <c r="AO12" s="837"/>
      <c r="AP12" s="837"/>
      <c r="AQ12" s="837"/>
      <c r="AR12" s="837"/>
      <c r="AS12" s="837"/>
      <c r="AT12" s="837"/>
      <c r="AU12" s="838"/>
      <c r="AV12" s="838"/>
      <c r="AW12" s="838"/>
      <c r="AX12" s="838"/>
      <c r="AY12" s="839"/>
      <c r="AZ12" s="230"/>
      <c r="BA12" s="230"/>
      <c r="BB12" s="230"/>
      <c r="BC12" s="230"/>
      <c r="BD12" s="230"/>
      <c r="BE12" s="231"/>
      <c r="BF12" s="231"/>
      <c r="BG12" s="231"/>
      <c r="BH12" s="231"/>
      <c r="BI12" s="231"/>
      <c r="BJ12" s="231"/>
      <c r="BK12" s="231"/>
      <c r="BL12" s="231"/>
      <c r="BM12" s="231"/>
      <c r="BN12" s="231"/>
      <c r="BO12" s="231"/>
      <c r="BP12" s="231"/>
      <c r="BQ12" s="240">
        <v>6</v>
      </c>
      <c r="BR12" s="241"/>
      <c r="BS12" s="840"/>
      <c r="BT12" s="841"/>
      <c r="BU12" s="841"/>
      <c r="BV12" s="841"/>
      <c r="BW12" s="841"/>
      <c r="BX12" s="841"/>
      <c r="BY12" s="841"/>
      <c r="BZ12" s="841"/>
      <c r="CA12" s="841"/>
      <c r="CB12" s="841"/>
      <c r="CC12" s="841"/>
      <c r="CD12" s="841"/>
      <c r="CE12" s="841"/>
      <c r="CF12" s="841"/>
      <c r="CG12" s="842"/>
      <c r="CH12" s="812"/>
      <c r="CI12" s="813"/>
      <c r="CJ12" s="813"/>
      <c r="CK12" s="813"/>
      <c r="CL12" s="814"/>
      <c r="CM12" s="812"/>
      <c r="CN12" s="813"/>
      <c r="CO12" s="813"/>
      <c r="CP12" s="813"/>
      <c r="CQ12" s="814"/>
      <c r="CR12" s="812"/>
      <c r="CS12" s="813"/>
      <c r="CT12" s="813"/>
      <c r="CU12" s="813"/>
      <c r="CV12" s="814"/>
      <c r="CW12" s="812"/>
      <c r="CX12" s="813"/>
      <c r="CY12" s="813"/>
      <c r="CZ12" s="813"/>
      <c r="DA12" s="814"/>
      <c r="DB12" s="812"/>
      <c r="DC12" s="813"/>
      <c r="DD12" s="813"/>
      <c r="DE12" s="813"/>
      <c r="DF12" s="814"/>
      <c r="DG12" s="812"/>
      <c r="DH12" s="813"/>
      <c r="DI12" s="813"/>
      <c r="DJ12" s="813"/>
      <c r="DK12" s="814"/>
      <c r="DL12" s="812"/>
      <c r="DM12" s="813"/>
      <c r="DN12" s="813"/>
      <c r="DO12" s="813"/>
      <c r="DP12" s="814"/>
      <c r="DQ12" s="812"/>
      <c r="DR12" s="813"/>
      <c r="DS12" s="813"/>
      <c r="DT12" s="813"/>
      <c r="DU12" s="814"/>
      <c r="DV12" s="815"/>
      <c r="DW12" s="816"/>
      <c r="DX12" s="816"/>
      <c r="DY12" s="816"/>
      <c r="DZ12" s="817"/>
      <c r="EA12" s="232"/>
    </row>
    <row r="13" spans="1:131" s="233" customFormat="1" ht="26.25" customHeight="1" x14ac:dyDescent="0.15">
      <c r="A13" s="239">
        <v>7</v>
      </c>
      <c r="B13" s="827"/>
      <c r="C13" s="828"/>
      <c r="D13" s="828"/>
      <c r="E13" s="828"/>
      <c r="F13" s="828"/>
      <c r="G13" s="828"/>
      <c r="H13" s="828"/>
      <c r="I13" s="828"/>
      <c r="J13" s="828"/>
      <c r="K13" s="828"/>
      <c r="L13" s="828"/>
      <c r="M13" s="828"/>
      <c r="N13" s="828"/>
      <c r="O13" s="828"/>
      <c r="P13" s="829"/>
      <c r="Q13" s="830"/>
      <c r="R13" s="831"/>
      <c r="S13" s="831"/>
      <c r="T13" s="831"/>
      <c r="U13" s="831"/>
      <c r="V13" s="831"/>
      <c r="W13" s="831"/>
      <c r="X13" s="831"/>
      <c r="Y13" s="831"/>
      <c r="Z13" s="831"/>
      <c r="AA13" s="831"/>
      <c r="AB13" s="831"/>
      <c r="AC13" s="831"/>
      <c r="AD13" s="831"/>
      <c r="AE13" s="832"/>
      <c r="AF13" s="833"/>
      <c r="AG13" s="834"/>
      <c r="AH13" s="834"/>
      <c r="AI13" s="834"/>
      <c r="AJ13" s="835"/>
      <c r="AK13" s="836"/>
      <c r="AL13" s="837"/>
      <c r="AM13" s="837"/>
      <c r="AN13" s="837"/>
      <c r="AO13" s="837"/>
      <c r="AP13" s="837"/>
      <c r="AQ13" s="837"/>
      <c r="AR13" s="837"/>
      <c r="AS13" s="837"/>
      <c r="AT13" s="837"/>
      <c r="AU13" s="838"/>
      <c r="AV13" s="838"/>
      <c r="AW13" s="838"/>
      <c r="AX13" s="838"/>
      <c r="AY13" s="839"/>
      <c r="AZ13" s="230"/>
      <c r="BA13" s="230"/>
      <c r="BB13" s="230"/>
      <c r="BC13" s="230"/>
      <c r="BD13" s="230"/>
      <c r="BE13" s="231"/>
      <c r="BF13" s="231"/>
      <c r="BG13" s="231"/>
      <c r="BH13" s="231"/>
      <c r="BI13" s="231"/>
      <c r="BJ13" s="231"/>
      <c r="BK13" s="231"/>
      <c r="BL13" s="231"/>
      <c r="BM13" s="231"/>
      <c r="BN13" s="231"/>
      <c r="BO13" s="231"/>
      <c r="BP13" s="231"/>
      <c r="BQ13" s="240">
        <v>7</v>
      </c>
      <c r="BR13" s="241"/>
      <c r="BS13" s="840"/>
      <c r="BT13" s="841"/>
      <c r="BU13" s="841"/>
      <c r="BV13" s="841"/>
      <c r="BW13" s="841"/>
      <c r="BX13" s="841"/>
      <c r="BY13" s="841"/>
      <c r="BZ13" s="841"/>
      <c r="CA13" s="841"/>
      <c r="CB13" s="841"/>
      <c r="CC13" s="841"/>
      <c r="CD13" s="841"/>
      <c r="CE13" s="841"/>
      <c r="CF13" s="841"/>
      <c r="CG13" s="842"/>
      <c r="CH13" s="812"/>
      <c r="CI13" s="813"/>
      <c r="CJ13" s="813"/>
      <c r="CK13" s="813"/>
      <c r="CL13" s="814"/>
      <c r="CM13" s="812"/>
      <c r="CN13" s="813"/>
      <c r="CO13" s="813"/>
      <c r="CP13" s="813"/>
      <c r="CQ13" s="814"/>
      <c r="CR13" s="812"/>
      <c r="CS13" s="813"/>
      <c r="CT13" s="813"/>
      <c r="CU13" s="813"/>
      <c r="CV13" s="814"/>
      <c r="CW13" s="812"/>
      <c r="CX13" s="813"/>
      <c r="CY13" s="813"/>
      <c r="CZ13" s="813"/>
      <c r="DA13" s="814"/>
      <c r="DB13" s="812"/>
      <c r="DC13" s="813"/>
      <c r="DD13" s="813"/>
      <c r="DE13" s="813"/>
      <c r="DF13" s="814"/>
      <c r="DG13" s="812"/>
      <c r="DH13" s="813"/>
      <c r="DI13" s="813"/>
      <c r="DJ13" s="813"/>
      <c r="DK13" s="814"/>
      <c r="DL13" s="812"/>
      <c r="DM13" s="813"/>
      <c r="DN13" s="813"/>
      <c r="DO13" s="813"/>
      <c r="DP13" s="814"/>
      <c r="DQ13" s="812"/>
      <c r="DR13" s="813"/>
      <c r="DS13" s="813"/>
      <c r="DT13" s="813"/>
      <c r="DU13" s="814"/>
      <c r="DV13" s="815"/>
      <c r="DW13" s="816"/>
      <c r="DX13" s="816"/>
      <c r="DY13" s="816"/>
      <c r="DZ13" s="817"/>
      <c r="EA13" s="232"/>
    </row>
    <row r="14" spans="1:131" s="233" customFormat="1" ht="26.25" customHeight="1" x14ac:dyDescent="0.15">
      <c r="A14" s="239">
        <v>8</v>
      </c>
      <c r="B14" s="827"/>
      <c r="C14" s="828"/>
      <c r="D14" s="828"/>
      <c r="E14" s="828"/>
      <c r="F14" s="828"/>
      <c r="G14" s="828"/>
      <c r="H14" s="828"/>
      <c r="I14" s="828"/>
      <c r="J14" s="828"/>
      <c r="K14" s="828"/>
      <c r="L14" s="828"/>
      <c r="M14" s="828"/>
      <c r="N14" s="828"/>
      <c r="O14" s="828"/>
      <c r="P14" s="829"/>
      <c r="Q14" s="830"/>
      <c r="R14" s="831"/>
      <c r="S14" s="831"/>
      <c r="T14" s="831"/>
      <c r="U14" s="831"/>
      <c r="V14" s="831"/>
      <c r="W14" s="831"/>
      <c r="X14" s="831"/>
      <c r="Y14" s="831"/>
      <c r="Z14" s="831"/>
      <c r="AA14" s="831"/>
      <c r="AB14" s="831"/>
      <c r="AC14" s="831"/>
      <c r="AD14" s="831"/>
      <c r="AE14" s="832"/>
      <c r="AF14" s="833"/>
      <c r="AG14" s="834"/>
      <c r="AH14" s="834"/>
      <c r="AI14" s="834"/>
      <c r="AJ14" s="835"/>
      <c r="AK14" s="836"/>
      <c r="AL14" s="837"/>
      <c r="AM14" s="837"/>
      <c r="AN14" s="837"/>
      <c r="AO14" s="837"/>
      <c r="AP14" s="837"/>
      <c r="AQ14" s="837"/>
      <c r="AR14" s="837"/>
      <c r="AS14" s="837"/>
      <c r="AT14" s="837"/>
      <c r="AU14" s="838"/>
      <c r="AV14" s="838"/>
      <c r="AW14" s="838"/>
      <c r="AX14" s="838"/>
      <c r="AY14" s="839"/>
      <c r="AZ14" s="230"/>
      <c r="BA14" s="230"/>
      <c r="BB14" s="230"/>
      <c r="BC14" s="230"/>
      <c r="BD14" s="230"/>
      <c r="BE14" s="231"/>
      <c r="BF14" s="231"/>
      <c r="BG14" s="231"/>
      <c r="BH14" s="231"/>
      <c r="BI14" s="231"/>
      <c r="BJ14" s="231"/>
      <c r="BK14" s="231"/>
      <c r="BL14" s="231"/>
      <c r="BM14" s="231"/>
      <c r="BN14" s="231"/>
      <c r="BO14" s="231"/>
      <c r="BP14" s="231"/>
      <c r="BQ14" s="240">
        <v>8</v>
      </c>
      <c r="BR14" s="241"/>
      <c r="BS14" s="840"/>
      <c r="BT14" s="841"/>
      <c r="BU14" s="841"/>
      <c r="BV14" s="841"/>
      <c r="BW14" s="841"/>
      <c r="BX14" s="841"/>
      <c r="BY14" s="841"/>
      <c r="BZ14" s="841"/>
      <c r="CA14" s="841"/>
      <c r="CB14" s="841"/>
      <c r="CC14" s="841"/>
      <c r="CD14" s="841"/>
      <c r="CE14" s="841"/>
      <c r="CF14" s="841"/>
      <c r="CG14" s="842"/>
      <c r="CH14" s="812"/>
      <c r="CI14" s="813"/>
      <c r="CJ14" s="813"/>
      <c r="CK14" s="813"/>
      <c r="CL14" s="814"/>
      <c r="CM14" s="812"/>
      <c r="CN14" s="813"/>
      <c r="CO14" s="813"/>
      <c r="CP14" s="813"/>
      <c r="CQ14" s="814"/>
      <c r="CR14" s="812"/>
      <c r="CS14" s="813"/>
      <c r="CT14" s="813"/>
      <c r="CU14" s="813"/>
      <c r="CV14" s="814"/>
      <c r="CW14" s="812"/>
      <c r="CX14" s="813"/>
      <c r="CY14" s="813"/>
      <c r="CZ14" s="813"/>
      <c r="DA14" s="814"/>
      <c r="DB14" s="812"/>
      <c r="DC14" s="813"/>
      <c r="DD14" s="813"/>
      <c r="DE14" s="813"/>
      <c r="DF14" s="814"/>
      <c r="DG14" s="812"/>
      <c r="DH14" s="813"/>
      <c r="DI14" s="813"/>
      <c r="DJ14" s="813"/>
      <c r="DK14" s="814"/>
      <c r="DL14" s="812"/>
      <c r="DM14" s="813"/>
      <c r="DN14" s="813"/>
      <c r="DO14" s="813"/>
      <c r="DP14" s="814"/>
      <c r="DQ14" s="812"/>
      <c r="DR14" s="813"/>
      <c r="DS14" s="813"/>
      <c r="DT14" s="813"/>
      <c r="DU14" s="814"/>
      <c r="DV14" s="815"/>
      <c r="DW14" s="816"/>
      <c r="DX14" s="816"/>
      <c r="DY14" s="816"/>
      <c r="DZ14" s="817"/>
      <c r="EA14" s="232"/>
    </row>
    <row r="15" spans="1:131" s="233" customFormat="1" ht="26.25" customHeight="1" x14ac:dyDescent="0.15">
      <c r="A15" s="239">
        <v>9</v>
      </c>
      <c r="B15" s="827"/>
      <c r="C15" s="828"/>
      <c r="D15" s="828"/>
      <c r="E15" s="828"/>
      <c r="F15" s="828"/>
      <c r="G15" s="828"/>
      <c r="H15" s="828"/>
      <c r="I15" s="828"/>
      <c r="J15" s="828"/>
      <c r="K15" s="828"/>
      <c r="L15" s="828"/>
      <c r="M15" s="828"/>
      <c r="N15" s="828"/>
      <c r="O15" s="828"/>
      <c r="P15" s="829"/>
      <c r="Q15" s="830"/>
      <c r="R15" s="831"/>
      <c r="S15" s="831"/>
      <c r="T15" s="831"/>
      <c r="U15" s="831"/>
      <c r="V15" s="831"/>
      <c r="W15" s="831"/>
      <c r="X15" s="831"/>
      <c r="Y15" s="831"/>
      <c r="Z15" s="831"/>
      <c r="AA15" s="831"/>
      <c r="AB15" s="831"/>
      <c r="AC15" s="831"/>
      <c r="AD15" s="831"/>
      <c r="AE15" s="832"/>
      <c r="AF15" s="833"/>
      <c r="AG15" s="834"/>
      <c r="AH15" s="834"/>
      <c r="AI15" s="834"/>
      <c r="AJ15" s="835"/>
      <c r="AK15" s="836"/>
      <c r="AL15" s="837"/>
      <c r="AM15" s="837"/>
      <c r="AN15" s="837"/>
      <c r="AO15" s="837"/>
      <c r="AP15" s="837"/>
      <c r="AQ15" s="837"/>
      <c r="AR15" s="837"/>
      <c r="AS15" s="837"/>
      <c r="AT15" s="837"/>
      <c r="AU15" s="838"/>
      <c r="AV15" s="838"/>
      <c r="AW15" s="838"/>
      <c r="AX15" s="838"/>
      <c r="AY15" s="839"/>
      <c r="AZ15" s="230"/>
      <c r="BA15" s="230"/>
      <c r="BB15" s="230"/>
      <c r="BC15" s="230"/>
      <c r="BD15" s="230"/>
      <c r="BE15" s="231"/>
      <c r="BF15" s="231"/>
      <c r="BG15" s="231"/>
      <c r="BH15" s="231"/>
      <c r="BI15" s="231"/>
      <c r="BJ15" s="231"/>
      <c r="BK15" s="231"/>
      <c r="BL15" s="231"/>
      <c r="BM15" s="231"/>
      <c r="BN15" s="231"/>
      <c r="BO15" s="231"/>
      <c r="BP15" s="231"/>
      <c r="BQ15" s="240">
        <v>9</v>
      </c>
      <c r="BR15" s="241"/>
      <c r="BS15" s="840"/>
      <c r="BT15" s="841"/>
      <c r="BU15" s="841"/>
      <c r="BV15" s="841"/>
      <c r="BW15" s="841"/>
      <c r="BX15" s="841"/>
      <c r="BY15" s="841"/>
      <c r="BZ15" s="841"/>
      <c r="CA15" s="841"/>
      <c r="CB15" s="841"/>
      <c r="CC15" s="841"/>
      <c r="CD15" s="841"/>
      <c r="CE15" s="841"/>
      <c r="CF15" s="841"/>
      <c r="CG15" s="842"/>
      <c r="CH15" s="812"/>
      <c r="CI15" s="813"/>
      <c r="CJ15" s="813"/>
      <c r="CK15" s="813"/>
      <c r="CL15" s="814"/>
      <c r="CM15" s="812"/>
      <c r="CN15" s="813"/>
      <c r="CO15" s="813"/>
      <c r="CP15" s="813"/>
      <c r="CQ15" s="814"/>
      <c r="CR15" s="812"/>
      <c r="CS15" s="813"/>
      <c r="CT15" s="813"/>
      <c r="CU15" s="813"/>
      <c r="CV15" s="814"/>
      <c r="CW15" s="812"/>
      <c r="CX15" s="813"/>
      <c r="CY15" s="813"/>
      <c r="CZ15" s="813"/>
      <c r="DA15" s="814"/>
      <c r="DB15" s="812"/>
      <c r="DC15" s="813"/>
      <c r="DD15" s="813"/>
      <c r="DE15" s="813"/>
      <c r="DF15" s="814"/>
      <c r="DG15" s="812"/>
      <c r="DH15" s="813"/>
      <c r="DI15" s="813"/>
      <c r="DJ15" s="813"/>
      <c r="DK15" s="814"/>
      <c r="DL15" s="812"/>
      <c r="DM15" s="813"/>
      <c r="DN15" s="813"/>
      <c r="DO15" s="813"/>
      <c r="DP15" s="814"/>
      <c r="DQ15" s="812"/>
      <c r="DR15" s="813"/>
      <c r="DS15" s="813"/>
      <c r="DT15" s="813"/>
      <c r="DU15" s="814"/>
      <c r="DV15" s="815"/>
      <c r="DW15" s="816"/>
      <c r="DX15" s="816"/>
      <c r="DY15" s="816"/>
      <c r="DZ15" s="817"/>
      <c r="EA15" s="232"/>
    </row>
    <row r="16" spans="1:131" s="233" customFormat="1" ht="26.25" customHeight="1" x14ac:dyDescent="0.15">
      <c r="A16" s="239">
        <v>10</v>
      </c>
      <c r="B16" s="827"/>
      <c r="C16" s="828"/>
      <c r="D16" s="828"/>
      <c r="E16" s="828"/>
      <c r="F16" s="828"/>
      <c r="G16" s="828"/>
      <c r="H16" s="828"/>
      <c r="I16" s="828"/>
      <c r="J16" s="828"/>
      <c r="K16" s="828"/>
      <c r="L16" s="828"/>
      <c r="M16" s="828"/>
      <c r="N16" s="828"/>
      <c r="O16" s="828"/>
      <c r="P16" s="829"/>
      <c r="Q16" s="830"/>
      <c r="R16" s="831"/>
      <c r="S16" s="831"/>
      <c r="T16" s="831"/>
      <c r="U16" s="831"/>
      <c r="V16" s="831"/>
      <c r="W16" s="831"/>
      <c r="X16" s="831"/>
      <c r="Y16" s="831"/>
      <c r="Z16" s="831"/>
      <c r="AA16" s="831"/>
      <c r="AB16" s="831"/>
      <c r="AC16" s="831"/>
      <c r="AD16" s="831"/>
      <c r="AE16" s="832"/>
      <c r="AF16" s="833"/>
      <c r="AG16" s="834"/>
      <c r="AH16" s="834"/>
      <c r="AI16" s="834"/>
      <c r="AJ16" s="835"/>
      <c r="AK16" s="836"/>
      <c r="AL16" s="837"/>
      <c r="AM16" s="837"/>
      <c r="AN16" s="837"/>
      <c r="AO16" s="837"/>
      <c r="AP16" s="837"/>
      <c r="AQ16" s="837"/>
      <c r="AR16" s="837"/>
      <c r="AS16" s="837"/>
      <c r="AT16" s="837"/>
      <c r="AU16" s="838"/>
      <c r="AV16" s="838"/>
      <c r="AW16" s="838"/>
      <c r="AX16" s="838"/>
      <c r="AY16" s="839"/>
      <c r="AZ16" s="230"/>
      <c r="BA16" s="230"/>
      <c r="BB16" s="230"/>
      <c r="BC16" s="230"/>
      <c r="BD16" s="230"/>
      <c r="BE16" s="231"/>
      <c r="BF16" s="231"/>
      <c r="BG16" s="231"/>
      <c r="BH16" s="231"/>
      <c r="BI16" s="231"/>
      <c r="BJ16" s="231"/>
      <c r="BK16" s="231"/>
      <c r="BL16" s="231"/>
      <c r="BM16" s="231"/>
      <c r="BN16" s="231"/>
      <c r="BO16" s="231"/>
      <c r="BP16" s="231"/>
      <c r="BQ16" s="240">
        <v>10</v>
      </c>
      <c r="BR16" s="241"/>
      <c r="BS16" s="840"/>
      <c r="BT16" s="841"/>
      <c r="BU16" s="841"/>
      <c r="BV16" s="841"/>
      <c r="BW16" s="841"/>
      <c r="BX16" s="841"/>
      <c r="BY16" s="841"/>
      <c r="BZ16" s="841"/>
      <c r="CA16" s="841"/>
      <c r="CB16" s="841"/>
      <c r="CC16" s="841"/>
      <c r="CD16" s="841"/>
      <c r="CE16" s="841"/>
      <c r="CF16" s="841"/>
      <c r="CG16" s="842"/>
      <c r="CH16" s="812"/>
      <c r="CI16" s="813"/>
      <c r="CJ16" s="813"/>
      <c r="CK16" s="813"/>
      <c r="CL16" s="814"/>
      <c r="CM16" s="812"/>
      <c r="CN16" s="813"/>
      <c r="CO16" s="813"/>
      <c r="CP16" s="813"/>
      <c r="CQ16" s="814"/>
      <c r="CR16" s="812"/>
      <c r="CS16" s="813"/>
      <c r="CT16" s="813"/>
      <c r="CU16" s="813"/>
      <c r="CV16" s="814"/>
      <c r="CW16" s="812"/>
      <c r="CX16" s="813"/>
      <c r="CY16" s="813"/>
      <c r="CZ16" s="813"/>
      <c r="DA16" s="814"/>
      <c r="DB16" s="812"/>
      <c r="DC16" s="813"/>
      <c r="DD16" s="813"/>
      <c r="DE16" s="813"/>
      <c r="DF16" s="814"/>
      <c r="DG16" s="812"/>
      <c r="DH16" s="813"/>
      <c r="DI16" s="813"/>
      <c r="DJ16" s="813"/>
      <c r="DK16" s="814"/>
      <c r="DL16" s="812"/>
      <c r="DM16" s="813"/>
      <c r="DN16" s="813"/>
      <c r="DO16" s="813"/>
      <c r="DP16" s="814"/>
      <c r="DQ16" s="812"/>
      <c r="DR16" s="813"/>
      <c r="DS16" s="813"/>
      <c r="DT16" s="813"/>
      <c r="DU16" s="814"/>
      <c r="DV16" s="815"/>
      <c r="DW16" s="816"/>
      <c r="DX16" s="816"/>
      <c r="DY16" s="816"/>
      <c r="DZ16" s="817"/>
      <c r="EA16" s="232"/>
    </row>
    <row r="17" spans="1:131" s="233" customFormat="1" ht="26.25" customHeight="1" x14ac:dyDescent="0.15">
      <c r="A17" s="239">
        <v>11</v>
      </c>
      <c r="B17" s="827"/>
      <c r="C17" s="828"/>
      <c r="D17" s="828"/>
      <c r="E17" s="828"/>
      <c r="F17" s="828"/>
      <c r="G17" s="828"/>
      <c r="H17" s="828"/>
      <c r="I17" s="828"/>
      <c r="J17" s="828"/>
      <c r="K17" s="828"/>
      <c r="L17" s="828"/>
      <c r="M17" s="828"/>
      <c r="N17" s="828"/>
      <c r="O17" s="828"/>
      <c r="P17" s="829"/>
      <c r="Q17" s="830"/>
      <c r="R17" s="831"/>
      <c r="S17" s="831"/>
      <c r="T17" s="831"/>
      <c r="U17" s="831"/>
      <c r="V17" s="831"/>
      <c r="W17" s="831"/>
      <c r="X17" s="831"/>
      <c r="Y17" s="831"/>
      <c r="Z17" s="831"/>
      <c r="AA17" s="831"/>
      <c r="AB17" s="831"/>
      <c r="AC17" s="831"/>
      <c r="AD17" s="831"/>
      <c r="AE17" s="832"/>
      <c r="AF17" s="833"/>
      <c r="AG17" s="834"/>
      <c r="AH17" s="834"/>
      <c r="AI17" s="834"/>
      <c r="AJ17" s="835"/>
      <c r="AK17" s="836"/>
      <c r="AL17" s="837"/>
      <c r="AM17" s="837"/>
      <c r="AN17" s="837"/>
      <c r="AO17" s="837"/>
      <c r="AP17" s="837"/>
      <c r="AQ17" s="837"/>
      <c r="AR17" s="837"/>
      <c r="AS17" s="837"/>
      <c r="AT17" s="837"/>
      <c r="AU17" s="838"/>
      <c r="AV17" s="838"/>
      <c r="AW17" s="838"/>
      <c r="AX17" s="838"/>
      <c r="AY17" s="839"/>
      <c r="AZ17" s="230"/>
      <c r="BA17" s="230"/>
      <c r="BB17" s="230"/>
      <c r="BC17" s="230"/>
      <c r="BD17" s="230"/>
      <c r="BE17" s="231"/>
      <c r="BF17" s="231"/>
      <c r="BG17" s="231"/>
      <c r="BH17" s="231"/>
      <c r="BI17" s="231"/>
      <c r="BJ17" s="231"/>
      <c r="BK17" s="231"/>
      <c r="BL17" s="231"/>
      <c r="BM17" s="231"/>
      <c r="BN17" s="231"/>
      <c r="BO17" s="231"/>
      <c r="BP17" s="231"/>
      <c r="BQ17" s="240">
        <v>11</v>
      </c>
      <c r="BR17" s="241"/>
      <c r="BS17" s="840"/>
      <c r="BT17" s="841"/>
      <c r="BU17" s="841"/>
      <c r="BV17" s="841"/>
      <c r="BW17" s="841"/>
      <c r="BX17" s="841"/>
      <c r="BY17" s="841"/>
      <c r="BZ17" s="841"/>
      <c r="CA17" s="841"/>
      <c r="CB17" s="841"/>
      <c r="CC17" s="841"/>
      <c r="CD17" s="841"/>
      <c r="CE17" s="841"/>
      <c r="CF17" s="841"/>
      <c r="CG17" s="842"/>
      <c r="CH17" s="812"/>
      <c r="CI17" s="813"/>
      <c r="CJ17" s="813"/>
      <c r="CK17" s="813"/>
      <c r="CL17" s="814"/>
      <c r="CM17" s="812"/>
      <c r="CN17" s="813"/>
      <c r="CO17" s="813"/>
      <c r="CP17" s="813"/>
      <c r="CQ17" s="814"/>
      <c r="CR17" s="812"/>
      <c r="CS17" s="813"/>
      <c r="CT17" s="813"/>
      <c r="CU17" s="813"/>
      <c r="CV17" s="814"/>
      <c r="CW17" s="812"/>
      <c r="CX17" s="813"/>
      <c r="CY17" s="813"/>
      <c r="CZ17" s="813"/>
      <c r="DA17" s="814"/>
      <c r="DB17" s="812"/>
      <c r="DC17" s="813"/>
      <c r="DD17" s="813"/>
      <c r="DE17" s="813"/>
      <c r="DF17" s="814"/>
      <c r="DG17" s="812"/>
      <c r="DH17" s="813"/>
      <c r="DI17" s="813"/>
      <c r="DJ17" s="813"/>
      <c r="DK17" s="814"/>
      <c r="DL17" s="812"/>
      <c r="DM17" s="813"/>
      <c r="DN17" s="813"/>
      <c r="DO17" s="813"/>
      <c r="DP17" s="814"/>
      <c r="DQ17" s="812"/>
      <c r="DR17" s="813"/>
      <c r="DS17" s="813"/>
      <c r="DT17" s="813"/>
      <c r="DU17" s="814"/>
      <c r="DV17" s="815"/>
      <c r="DW17" s="816"/>
      <c r="DX17" s="816"/>
      <c r="DY17" s="816"/>
      <c r="DZ17" s="817"/>
      <c r="EA17" s="232"/>
    </row>
    <row r="18" spans="1:131" s="233" customFormat="1" ht="26.25" customHeight="1" x14ac:dyDescent="0.15">
      <c r="A18" s="239">
        <v>12</v>
      </c>
      <c r="B18" s="827"/>
      <c r="C18" s="828"/>
      <c r="D18" s="828"/>
      <c r="E18" s="828"/>
      <c r="F18" s="828"/>
      <c r="G18" s="828"/>
      <c r="H18" s="828"/>
      <c r="I18" s="828"/>
      <c r="J18" s="828"/>
      <c r="K18" s="828"/>
      <c r="L18" s="828"/>
      <c r="M18" s="828"/>
      <c r="N18" s="828"/>
      <c r="O18" s="828"/>
      <c r="P18" s="829"/>
      <c r="Q18" s="830"/>
      <c r="R18" s="831"/>
      <c r="S18" s="831"/>
      <c r="T18" s="831"/>
      <c r="U18" s="831"/>
      <c r="V18" s="831"/>
      <c r="W18" s="831"/>
      <c r="X18" s="831"/>
      <c r="Y18" s="831"/>
      <c r="Z18" s="831"/>
      <c r="AA18" s="831"/>
      <c r="AB18" s="831"/>
      <c r="AC18" s="831"/>
      <c r="AD18" s="831"/>
      <c r="AE18" s="832"/>
      <c r="AF18" s="833"/>
      <c r="AG18" s="834"/>
      <c r="AH18" s="834"/>
      <c r="AI18" s="834"/>
      <c r="AJ18" s="835"/>
      <c r="AK18" s="836"/>
      <c r="AL18" s="837"/>
      <c r="AM18" s="837"/>
      <c r="AN18" s="837"/>
      <c r="AO18" s="837"/>
      <c r="AP18" s="837"/>
      <c r="AQ18" s="837"/>
      <c r="AR18" s="837"/>
      <c r="AS18" s="837"/>
      <c r="AT18" s="837"/>
      <c r="AU18" s="838"/>
      <c r="AV18" s="838"/>
      <c r="AW18" s="838"/>
      <c r="AX18" s="838"/>
      <c r="AY18" s="839"/>
      <c r="AZ18" s="230"/>
      <c r="BA18" s="230"/>
      <c r="BB18" s="230"/>
      <c r="BC18" s="230"/>
      <c r="BD18" s="230"/>
      <c r="BE18" s="231"/>
      <c r="BF18" s="231"/>
      <c r="BG18" s="231"/>
      <c r="BH18" s="231"/>
      <c r="BI18" s="231"/>
      <c r="BJ18" s="231"/>
      <c r="BK18" s="231"/>
      <c r="BL18" s="231"/>
      <c r="BM18" s="231"/>
      <c r="BN18" s="231"/>
      <c r="BO18" s="231"/>
      <c r="BP18" s="231"/>
      <c r="BQ18" s="240">
        <v>12</v>
      </c>
      <c r="BR18" s="241"/>
      <c r="BS18" s="840"/>
      <c r="BT18" s="841"/>
      <c r="BU18" s="841"/>
      <c r="BV18" s="841"/>
      <c r="BW18" s="841"/>
      <c r="BX18" s="841"/>
      <c r="BY18" s="841"/>
      <c r="BZ18" s="841"/>
      <c r="CA18" s="841"/>
      <c r="CB18" s="841"/>
      <c r="CC18" s="841"/>
      <c r="CD18" s="841"/>
      <c r="CE18" s="841"/>
      <c r="CF18" s="841"/>
      <c r="CG18" s="842"/>
      <c r="CH18" s="812"/>
      <c r="CI18" s="813"/>
      <c r="CJ18" s="813"/>
      <c r="CK18" s="813"/>
      <c r="CL18" s="814"/>
      <c r="CM18" s="812"/>
      <c r="CN18" s="813"/>
      <c r="CO18" s="813"/>
      <c r="CP18" s="813"/>
      <c r="CQ18" s="814"/>
      <c r="CR18" s="812"/>
      <c r="CS18" s="813"/>
      <c r="CT18" s="813"/>
      <c r="CU18" s="813"/>
      <c r="CV18" s="814"/>
      <c r="CW18" s="812"/>
      <c r="CX18" s="813"/>
      <c r="CY18" s="813"/>
      <c r="CZ18" s="813"/>
      <c r="DA18" s="814"/>
      <c r="DB18" s="812"/>
      <c r="DC18" s="813"/>
      <c r="DD18" s="813"/>
      <c r="DE18" s="813"/>
      <c r="DF18" s="814"/>
      <c r="DG18" s="812"/>
      <c r="DH18" s="813"/>
      <c r="DI18" s="813"/>
      <c r="DJ18" s="813"/>
      <c r="DK18" s="814"/>
      <c r="DL18" s="812"/>
      <c r="DM18" s="813"/>
      <c r="DN18" s="813"/>
      <c r="DO18" s="813"/>
      <c r="DP18" s="814"/>
      <c r="DQ18" s="812"/>
      <c r="DR18" s="813"/>
      <c r="DS18" s="813"/>
      <c r="DT18" s="813"/>
      <c r="DU18" s="814"/>
      <c r="DV18" s="815"/>
      <c r="DW18" s="816"/>
      <c r="DX18" s="816"/>
      <c r="DY18" s="816"/>
      <c r="DZ18" s="817"/>
      <c r="EA18" s="232"/>
    </row>
    <row r="19" spans="1:131" s="233" customFormat="1" ht="26.25" customHeight="1" x14ac:dyDescent="0.15">
      <c r="A19" s="239">
        <v>13</v>
      </c>
      <c r="B19" s="827"/>
      <c r="C19" s="828"/>
      <c r="D19" s="828"/>
      <c r="E19" s="828"/>
      <c r="F19" s="828"/>
      <c r="G19" s="828"/>
      <c r="H19" s="828"/>
      <c r="I19" s="828"/>
      <c r="J19" s="828"/>
      <c r="K19" s="828"/>
      <c r="L19" s="828"/>
      <c r="M19" s="828"/>
      <c r="N19" s="828"/>
      <c r="O19" s="828"/>
      <c r="P19" s="829"/>
      <c r="Q19" s="830"/>
      <c r="R19" s="831"/>
      <c r="S19" s="831"/>
      <c r="T19" s="831"/>
      <c r="U19" s="831"/>
      <c r="V19" s="831"/>
      <c r="W19" s="831"/>
      <c r="X19" s="831"/>
      <c r="Y19" s="831"/>
      <c r="Z19" s="831"/>
      <c r="AA19" s="831"/>
      <c r="AB19" s="831"/>
      <c r="AC19" s="831"/>
      <c r="AD19" s="831"/>
      <c r="AE19" s="832"/>
      <c r="AF19" s="833"/>
      <c r="AG19" s="834"/>
      <c r="AH19" s="834"/>
      <c r="AI19" s="834"/>
      <c r="AJ19" s="835"/>
      <c r="AK19" s="836"/>
      <c r="AL19" s="837"/>
      <c r="AM19" s="837"/>
      <c r="AN19" s="837"/>
      <c r="AO19" s="837"/>
      <c r="AP19" s="837"/>
      <c r="AQ19" s="837"/>
      <c r="AR19" s="837"/>
      <c r="AS19" s="837"/>
      <c r="AT19" s="837"/>
      <c r="AU19" s="838"/>
      <c r="AV19" s="838"/>
      <c r="AW19" s="838"/>
      <c r="AX19" s="838"/>
      <c r="AY19" s="839"/>
      <c r="AZ19" s="230"/>
      <c r="BA19" s="230"/>
      <c r="BB19" s="230"/>
      <c r="BC19" s="230"/>
      <c r="BD19" s="230"/>
      <c r="BE19" s="231"/>
      <c r="BF19" s="231"/>
      <c r="BG19" s="231"/>
      <c r="BH19" s="231"/>
      <c r="BI19" s="231"/>
      <c r="BJ19" s="231"/>
      <c r="BK19" s="231"/>
      <c r="BL19" s="231"/>
      <c r="BM19" s="231"/>
      <c r="BN19" s="231"/>
      <c r="BO19" s="231"/>
      <c r="BP19" s="231"/>
      <c r="BQ19" s="240">
        <v>13</v>
      </c>
      <c r="BR19" s="241"/>
      <c r="BS19" s="840"/>
      <c r="BT19" s="841"/>
      <c r="BU19" s="841"/>
      <c r="BV19" s="841"/>
      <c r="BW19" s="841"/>
      <c r="BX19" s="841"/>
      <c r="BY19" s="841"/>
      <c r="BZ19" s="841"/>
      <c r="CA19" s="841"/>
      <c r="CB19" s="841"/>
      <c r="CC19" s="841"/>
      <c r="CD19" s="841"/>
      <c r="CE19" s="841"/>
      <c r="CF19" s="841"/>
      <c r="CG19" s="842"/>
      <c r="CH19" s="812"/>
      <c r="CI19" s="813"/>
      <c r="CJ19" s="813"/>
      <c r="CK19" s="813"/>
      <c r="CL19" s="814"/>
      <c r="CM19" s="812"/>
      <c r="CN19" s="813"/>
      <c r="CO19" s="813"/>
      <c r="CP19" s="813"/>
      <c r="CQ19" s="814"/>
      <c r="CR19" s="812"/>
      <c r="CS19" s="813"/>
      <c r="CT19" s="813"/>
      <c r="CU19" s="813"/>
      <c r="CV19" s="814"/>
      <c r="CW19" s="812"/>
      <c r="CX19" s="813"/>
      <c r="CY19" s="813"/>
      <c r="CZ19" s="813"/>
      <c r="DA19" s="814"/>
      <c r="DB19" s="812"/>
      <c r="DC19" s="813"/>
      <c r="DD19" s="813"/>
      <c r="DE19" s="813"/>
      <c r="DF19" s="814"/>
      <c r="DG19" s="812"/>
      <c r="DH19" s="813"/>
      <c r="DI19" s="813"/>
      <c r="DJ19" s="813"/>
      <c r="DK19" s="814"/>
      <c r="DL19" s="812"/>
      <c r="DM19" s="813"/>
      <c r="DN19" s="813"/>
      <c r="DO19" s="813"/>
      <c r="DP19" s="814"/>
      <c r="DQ19" s="812"/>
      <c r="DR19" s="813"/>
      <c r="DS19" s="813"/>
      <c r="DT19" s="813"/>
      <c r="DU19" s="814"/>
      <c r="DV19" s="815"/>
      <c r="DW19" s="816"/>
      <c r="DX19" s="816"/>
      <c r="DY19" s="816"/>
      <c r="DZ19" s="817"/>
      <c r="EA19" s="232"/>
    </row>
    <row r="20" spans="1:131" s="233" customFormat="1" ht="26.25" customHeight="1" x14ac:dyDescent="0.15">
      <c r="A20" s="239">
        <v>14</v>
      </c>
      <c r="B20" s="827"/>
      <c r="C20" s="828"/>
      <c r="D20" s="828"/>
      <c r="E20" s="828"/>
      <c r="F20" s="828"/>
      <c r="G20" s="828"/>
      <c r="H20" s="828"/>
      <c r="I20" s="828"/>
      <c r="J20" s="828"/>
      <c r="K20" s="828"/>
      <c r="L20" s="828"/>
      <c r="M20" s="828"/>
      <c r="N20" s="828"/>
      <c r="O20" s="828"/>
      <c r="P20" s="829"/>
      <c r="Q20" s="830"/>
      <c r="R20" s="831"/>
      <c r="S20" s="831"/>
      <c r="T20" s="831"/>
      <c r="U20" s="831"/>
      <c r="V20" s="831"/>
      <c r="W20" s="831"/>
      <c r="X20" s="831"/>
      <c r="Y20" s="831"/>
      <c r="Z20" s="831"/>
      <c r="AA20" s="831"/>
      <c r="AB20" s="831"/>
      <c r="AC20" s="831"/>
      <c r="AD20" s="831"/>
      <c r="AE20" s="832"/>
      <c r="AF20" s="833"/>
      <c r="AG20" s="834"/>
      <c r="AH20" s="834"/>
      <c r="AI20" s="834"/>
      <c r="AJ20" s="835"/>
      <c r="AK20" s="836"/>
      <c r="AL20" s="837"/>
      <c r="AM20" s="837"/>
      <c r="AN20" s="837"/>
      <c r="AO20" s="837"/>
      <c r="AP20" s="837"/>
      <c r="AQ20" s="837"/>
      <c r="AR20" s="837"/>
      <c r="AS20" s="837"/>
      <c r="AT20" s="837"/>
      <c r="AU20" s="838"/>
      <c r="AV20" s="838"/>
      <c r="AW20" s="838"/>
      <c r="AX20" s="838"/>
      <c r="AY20" s="839"/>
      <c r="AZ20" s="230"/>
      <c r="BA20" s="230"/>
      <c r="BB20" s="230"/>
      <c r="BC20" s="230"/>
      <c r="BD20" s="230"/>
      <c r="BE20" s="231"/>
      <c r="BF20" s="231"/>
      <c r="BG20" s="231"/>
      <c r="BH20" s="231"/>
      <c r="BI20" s="231"/>
      <c r="BJ20" s="231"/>
      <c r="BK20" s="231"/>
      <c r="BL20" s="231"/>
      <c r="BM20" s="231"/>
      <c r="BN20" s="231"/>
      <c r="BO20" s="231"/>
      <c r="BP20" s="231"/>
      <c r="BQ20" s="240">
        <v>14</v>
      </c>
      <c r="BR20" s="241"/>
      <c r="BS20" s="840"/>
      <c r="BT20" s="841"/>
      <c r="BU20" s="841"/>
      <c r="BV20" s="841"/>
      <c r="BW20" s="841"/>
      <c r="BX20" s="841"/>
      <c r="BY20" s="841"/>
      <c r="BZ20" s="841"/>
      <c r="CA20" s="841"/>
      <c r="CB20" s="841"/>
      <c r="CC20" s="841"/>
      <c r="CD20" s="841"/>
      <c r="CE20" s="841"/>
      <c r="CF20" s="841"/>
      <c r="CG20" s="842"/>
      <c r="CH20" s="812"/>
      <c r="CI20" s="813"/>
      <c r="CJ20" s="813"/>
      <c r="CK20" s="813"/>
      <c r="CL20" s="814"/>
      <c r="CM20" s="812"/>
      <c r="CN20" s="813"/>
      <c r="CO20" s="813"/>
      <c r="CP20" s="813"/>
      <c r="CQ20" s="814"/>
      <c r="CR20" s="812"/>
      <c r="CS20" s="813"/>
      <c r="CT20" s="813"/>
      <c r="CU20" s="813"/>
      <c r="CV20" s="814"/>
      <c r="CW20" s="812"/>
      <c r="CX20" s="813"/>
      <c r="CY20" s="813"/>
      <c r="CZ20" s="813"/>
      <c r="DA20" s="814"/>
      <c r="DB20" s="812"/>
      <c r="DC20" s="813"/>
      <c r="DD20" s="813"/>
      <c r="DE20" s="813"/>
      <c r="DF20" s="814"/>
      <c r="DG20" s="812"/>
      <c r="DH20" s="813"/>
      <c r="DI20" s="813"/>
      <c r="DJ20" s="813"/>
      <c r="DK20" s="814"/>
      <c r="DL20" s="812"/>
      <c r="DM20" s="813"/>
      <c r="DN20" s="813"/>
      <c r="DO20" s="813"/>
      <c r="DP20" s="814"/>
      <c r="DQ20" s="812"/>
      <c r="DR20" s="813"/>
      <c r="DS20" s="813"/>
      <c r="DT20" s="813"/>
      <c r="DU20" s="814"/>
      <c r="DV20" s="815"/>
      <c r="DW20" s="816"/>
      <c r="DX20" s="816"/>
      <c r="DY20" s="816"/>
      <c r="DZ20" s="817"/>
      <c r="EA20" s="232"/>
    </row>
    <row r="21" spans="1:131" s="233" customFormat="1" ht="26.25" customHeight="1" thickBot="1" x14ac:dyDescent="0.2">
      <c r="A21" s="239">
        <v>15</v>
      </c>
      <c r="B21" s="827"/>
      <c r="C21" s="828"/>
      <c r="D21" s="828"/>
      <c r="E21" s="828"/>
      <c r="F21" s="828"/>
      <c r="G21" s="828"/>
      <c r="H21" s="828"/>
      <c r="I21" s="828"/>
      <c r="J21" s="828"/>
      <c r="K21" s="828"/>
      <c r="L21" s="828"/>
      <c r="M21" s="828"/>
      <c r="N21" s="828"/>
      <c r="O21" s="828"/>
      <c r="P21" s="829"/>
      <c r="Q21" s="830"/>
      <c r="R21" s="831"/>
      <c r="S21" s="831"/>
      <c r="T21" s="831"/>
      <c r="U21" s="831"/>
      <c r="V21" s="831"/>
      <c r="W21" s="831"/>
      <c r="X21" s="831"/>
      <c r="Y21" s="831"/>
      <c r="Z21" s="831"/>
      <c r="AA21" s="831"/>
      <c r="AB21" s="831"/>
      <c r="AC21" s="831"/>
      <c r="AD21" s="831"/>
      <c r="AE21" s="832"/>
      <c r="AF21" s="833"/>
      <c r="AG21" s="834"/>
      <c r="AH21" s="834"/>
      <c r="AI21" s="834"/>
      <c r="AJ21" s="835"/>
      <c r="AK21" s="836"/>
      <c r="AL21" s="837"/>
      <c r="AM21" s="837"/>
      <c r="AN21" s="837"/>
      <c r="AO21" s="837"/>
      <c r="AP21" s="837"/>
      <c r="AQ21" s="837"/>
      <c r="AR21" s="837"/>
      <c r="AS21" s="837"/>
      <c r="AT21" s="837"/>
      <c r="AU21" s="838"/>
      <c r="AV21" s="838"/>
      <c r="AW21" s="838"/>
      <c r="AX21" s="838"/>
      <c r="AY21" s="839"/>
      <c r="AZ21" s="230"/>
      <c r="BA21" s="230"/>
      <c r="BB21" s="230"/>
      <c r="BC21" s="230"/>
      <c r="BD21" s="230"/>
      <c r="BE21" s="231"/>
      <c r="BF21" s="231"/>
      <c r="BG21" s="231"/>
      <c r="BH21" s="231"/>
      <c r="BI21" s="231"/>
      <c r="BJ21" s="231"/>
      <c r="BK21" s="231"/>
      <c r="BL21" s="231"/>
      <c r="BM21" s="231"/>
      <c r="BN21" s="231"/>
      <c r="BO21" s="231"/>
      <c r="BP21" s="231"/>
      <c r="BQ21" s="240">
        <v>15</v>
      </c>
      <c r="BR21" s="241"/>
      <c r="BS21" s="840"/>
      <c r="BT21" s="841"/>
      <c r="BU21" s="841"/>
      <c r="BV21" s="841"/>
      <c r="BW21" s="841"/>
      <c r="BX21" s="841"/>
      <c r="BY21" s="841"/>
      <c r="BZ21" s="841"/>
      <c r="CA21" s="841"/>
      <c r="CB21" s="841"/>
      <c r="CC21" s="841"/>
      <c r="CD21" s="841"/>
      <c r="CE21" s="841"/>
      <c r="CF21" s="841"/>
      <c r="CG21" s="842"/>
      <c r="CH21" s="812"/>
      <c r="CI21" s="813"/>
      <c r="CJ21" s="813"/>
      <c r="CK21" s="813"/>
      <c r="CL21" s="814"/>
      <c r="CM21" s="812"/>
      <c r="CN21" s="813"/>
      <c r="CO21" s="813"/>
      <c r="CP21" s="813"/>
      <c r="CQ21" s="814"/>
      <c r="CR21" s="812"/>
      <c r="CS21" s="813"/>
      <c r="CT21" s="813"/>
      <c r="CU21" s="813"/>
      <c r="CV21" s="814"/>
      <c r="CW21" s="812"/>
      <c r="CX21" s="813"/>
      <c r="CY21" s="813"/>
      <c r="CZ21" s="813"/>
      <c r="DA21" s="814"/>
      <c r="DB21" s="812"/>
      <c r="DC21" s="813"/>
      <c r="DD21" s="813"/>
      <c r="DE21" s="813"/>
      <c r="DF21" s="814"/>
      <c r="DG21" s="812"/>
      <c r="DH21" s="813"/>
      <c r="DI21" s="813"/>
      <c r="DJ21" s="813"/>
      <c r="DK21" s="814"/>
      <c r="DL21" s="812"/>
      <c r="DM21" s="813"/>
      <c r="DN21" s="813"/>
      <c r="DO21" s="813"/>
      <c r="DP21" s="814"/>
      <c r="DQ21" s="812"/>
      <c r="DR21" s="813"/>
      <c r="DS21" s="813"/>
      <c r="DT21" s="813"/>
      <c r="DU21" s="814"/>
      <c r="DV21" s="815"/>
      <c r="DW21" s="816"/>
      <c r="DX21" s="816"/>
      <c r="DY21" s="816"/>
      <c r="DZ21" s="817"/>
      <c r="EA21" s="232"/>
    </row>
    <row r="22" spans="1:131" s="233" customFormat="1" ht="26.25" customHeight="1" x14ac:dyDescent="0.15">
      <c r="A22" s="239">
        <v>16</v>
      </c>
      <c r="B22" s="827"/>
      <c r="C22" s="828"/>
      <c r="D22" s="828"/>
      <c r="E22" s="828"/>
      <c r="F22" s="828"/>
      <c r="G22" s="828"/>
      <c r="H22" s="828"/>
      <c r="I22" s="828"/>
      <c r="J22" s="828"/>
      <c r="K22" s="828"/>
      <c r="L22" s="828"/>
      <c r="M22" s="828"/>
      <c r="N22" s="828"/>
      <c r="O22" s="828"/>
      <c r="P22" s="829"/>
      <c r="Q22" s="850"/>
      <c r="R22" s="851"/>
      <c r="S22" s="851"/>
      <c r="T22" s="851"/>
      <c r="U22" s="851"/>
      <c r="V22" s="851"/>
      <c r="W22" s="851"/>
      <c r="X22" s="851"/>
      <c r="Y22" s="851"/>
      <c r="Z22" s="851"/>
      <c r="AA22" s="851"/>
      <c r="AB22" s="851"/>
      <c r="AC22" s="851"/>
      <c r="AD22" s="851"/>
      <c r="AE22" s="852"/>
      <c r="AF22" s="833"/>
      <c r="AG22" s="834"/>
      <c r="AH22" s="834"/>
      <c r="AI22" s="834"/>
      <c r="AJ22" s="835"/>
      <c r="AK22" s="865"/>
      <c r="AL22" s="866"/>
      <c r="AM22" s="866"/>
      <c r="AN22" s="866"/>
      <c r="AO22" s="866"/>
      <c r="AP22" s="866"/>
      <c r="AQ22" s="866"/>
      <c r="AR22" s="866"/>
      <c r="AS22" s="866"/>
      <c r="AT22" s="866"/>
      <c r="AU22" s="867"/>
      <c r="AV22" s="867"/>
      <c r="AW22" s="867"/>
      <c r="AX22" s="867"/>
      <c r="AY22" s="868"/>
      <c r="AZ22" s="869" t="s">
        <v>380</v>
      </c>
      <c r="BA22" s="869"/>
      <c r="BB22" s="869"/>
      <c r="BC22" s="869"/>
      <c r="BD22" s="870"/>
      <c r="BE22" s="231"/>
      <c r="BF22" s="231"/>
      <c r="BG22" s="231"/>
      <c r="BH22" s="231"/>
      <c r="BI22" s="231"/>
      <c r="BJ22" s="231"/>
      <c r="BK22" s="231"/>
      <c r="BL22" s="231"/>
      <c r="BM22" s="231"/>
      <c r="BN22" s="231"/>
      <c r="BO22" s="231"/>
      <c r="BP22" s="231"/>
      <c r="BQ22" s="240">
        <v>16</v>
      </c>
      <c r="BR22" s="241"/>
      <c r="BS22" s="840"/>
      <c r="BT22" s="841"/>
      <c r="BU22" s="841"/>
      <c r="BV22" s="841"/>
      <c r="BW22" s="841"/>
      <c r="BX22" s="841"/>
      <c r="BY22" s="841"/>
      <c r="BZ22" s="841"/>
      <c r="CA22" s="841"/>
      <c r="CB22" s="841"/>
      <c r="CC22" s="841"/>
      <c r="CD22" s="841"/>
      <c r="CE22" s="841"/>
      <c r="CF22" s="841"/>
      <c r="CG22" s="842"/>
      <c r="CH22" s="812"/>
      <c r="CI22" s="813"/>
      <c r="CJ22" s="813"/>
      <c r="CK22" s="813"/>
      <c r="CL22" s="814"/>
      <c r="CM22" s="812"/>
      <c r="CN22" s="813"/>
      <c r="CO22" s="813"/>
      <c r="CP22" s="813"/>
      <c r="CQ22" s="814"/>
      <c r="CR22" s="812"/>
      <c r="CS22" s="813"/>
      <c r="CT22" s="813"/>
      <c r="CU22" s="813"/>
      <c r="CV22" s="814"/>
      <c r="CW22" s="812"/>
      <c r="CX22" s="813"/>
      <c r="CY22" s="813"/>
      <c r="CZ22" s="813"/>
      <c r="DA22" s="814"/>
      <c r="DB22" s="812"/>
      <c r="DC22" s="813"/>
      <c r="DD22" s="813"/>
      <c r="DE22" s="813"/>
      <c r="DF22" s="814"/>
      <c r="DG22" s="812"/>
      <c r="DH22" s="813"/>
      <c r="DI22" s="813"/>
      <c r="DJ22" s="813"/>
      <c r="DK22" s="814"/>
      <c r="DL22" s="812"/>
      <c r="DM22" s="813"/>
      <c r="DN22" s="813"/>
      <c r="DO22" s="813"/>
      <c r="DP22" s="814"/>
      <c r="DQ22" s="812"/>
      <c r="DR22" s="813"/>
      <c r="DS22" s="813"/>
      <c r="DT22" s="813"/>
      <c r="DU22" s="814"/>
      <c r="DV22" s="815"/>
      <c r="DW22" s="816"/>
      <c r="DX22" s="816"/>
      <c r="DY22" s="816"/>
      <c r="DZ22" s="817"/>
      <c r="EA22" s="232"/>
    </row>
    <row r="23" spans="1:131" s="233" customFormat="1" ht="26.25" customHeight="1" thickBot="1" x14ac:dyDescent="0.2">
      <c r="A23" s="242" t="s">
        <v>381</v>
      </c>
      <c r="B23" s="853" t="s">
        <v>382</v>
      </c>
      <c r="C23" s="854"/>
      <c r="D23" s="854"/>
      <c r="E23" s="854"/>
      <c r="F23" s="854"/>
      <c r="G23" s="854"/>
      <c r="H23" s="854"/>
      <c r="I23" s="854"/>
      <c r="J23" s="854"/>
      <c r="K23" s="854"/>
      <c r="L23" s="854"/>
      <c r="M23" s="854"/>
      <c r="N23" s="854"/>
      <c r="O23" s="854"/>
      <c r="P23" s="855"/>
      <c r="Q23" s="856">
        <v>21199</v>
      </c>
      <c r="R23" s="857"/>
      <c r="S23" s="857"/>
      <c r="T23" s="857"/>
      <c r="U23" s="857"/>
      <c r="V23" s="857">
        <v>20505</v>
      </c>
      <c r="W23" s="857"/>
      <c r="X23" s="857"/>
      <c r="Y23" s="857"/>
      <c r="Z23" s="857"/>
      <c r="AA23" s="857">
        <v>693</v>
      </c>
      <c r="AB23" s="857"/>
      <c r="AC23" s="857"/>
      <c r="AD23" s="857"/>
      <c r="AE23" s="858"/>
      <c r="AF23" s="859">
        <v>590</v>
      </c>
      <c r="AG23" s="857"/>
      <c r="AH23" s="857"/>
      <c r="AI23" s="857"/>
      <c r="AJ23" s="860"/>
      <c r="AK23" s="861"/>
      <c r="AL23" s="862"/>
      <c r="AM23" s="862"/>
      <c r="AN23" s="862"/>
      <c r="AO23" s="862"/>
      <c r="AP23" s="857">
        <f>AP7+AP8+AP9+AP10</f>
        <v>18547</v>
      </c>
      <c r="AQ23" s="857"/>
      <c r="AR23" s="857"/>
      <c r="AS23" s="857"/>
      <c r="AT23" s="857"/>
      <c r="AU23" s="863"/>
      <c r="AV23" s="863"/>
      <c r="AW23" s="863"/>
      <c r="AX23" s="863"/>
      <c r="AY23" s="864"/>
      <c r="AZ23" s="872" t="s">
        <v>383</v>
      </c>
      <c r="BA23" s="873"/>
      <c r="BB23" s="873"/>
      <c r="BC23" s="873"/>
      <c r="BD23" s="874"/>
      <c r="BE23" s="231"/>
      <c r="BF23" s="231"/>
      <c r="BG23" s="231"/>
      <c r="BH23" s="231"/>
      <c r="BI23" s="231"/>
      <c r="BJ23" s="231"/>
      <c r="BK23" s="231"/>
      <c r="BL23" s="231"/>
      <c r="BM23" s="231"/>
      <c r="BN23" s="231"/>
      <c r="BO23" s="231"/>
      <c r="BP23" s="231"/>
      <c r="BQ23" s="240">
        <v>17</v>
      </c>
      <c r="BR23" s="241"/>
      <c r="BS23" s="840"/>
      <c r="BT23" s="841"/>
      <c r="BU23" s="841"/>
      <c r="BV23" s="841"/>
      <c r="BW23" s="841"/>
      <c r="BX23" s="841"/>
      <c r="BY23" s="841"/>
      <c r="BZ23" s="841"/>
      <c r="CA23" s="841"/>
      <c r="CB23" s="841"/>
      <c r="CC23" s="841"/>
      <c r="CD23" s="841"/>
      <c r="CE23" s="841"/>
      <c r="CF23" s="841"/>
      <c r="CG23" s="842"/>
      <c r="CH23" s="812"/>
      <c r="CI23" s="813"/>
      <c r="CJ23" s="813"/>
      <c r="CK23" s="813"/>
      <c r="CL23" s="814"/>
      <c r="CM23" s="812"/>
      <c r="CN23" s="813"/>
      <c r="CO23" s="813"/>
      <c r="CP23" s="813"/>
      <c r="CQ23" s="814"/>
      <c r="CR23" s="812"/>
      <c r="CS23" s="813"/>
      <c r="CT23" s="813"/>
      <c r="CU23" s="813"/>
      <c r="CV23" s="814"/>
      <c r="CW23" s="812"/>
      <c r="CX23" s="813"/>
      <c r="CY23" s="813"/>
      <c r="CZ23" s="813"/>
      <c r="DA23" s="814"/>
      <c r="DB23" s="812"/>
      <c r="DC23" s="813"/>
      <c r="DD23" s="813"/>
      <c r="DE23" s="813"/>
      <c r="DF23" s="814"/>
      <c r="DG23" s="812"/>
      <c r="DH23" s="813"/>
      <c r="DI23" s="813"/>
      <c r="DJ23" s="813"/>
      <c r="DK23" s="814"/>
      <c r="DL23" s="812"/>
      <c r="DM23" s="813"/>
      <c r="DN23" s="813"/>
      <c r="DO23" s="813"/>
      <c r="DP23" s="814"/>
      <c r="DQ23" s="812"/>
      <c r="DR23" s="813"/>
      <c r="DS23" s="813"/>
      <c r="DT23" s="813"/>
      <c r="DU23" s="814"/>
      <c r="DV23" s="815"/>
      <c r="DW23" s="816"/>
      <c r="DX23" s="816"/>
      <c r="DY23" s="816"/>
      <c r="DZ23" s="817"/>
      <c r="EA23" s="232"/>
    </row>
    <row r="24" spans="1:131" s="233" customFormat="1" ht="26.25" customHeight="1" x14ac:dyDescent="0.15">
      <c r="A24" s="871" t="s">
        <v>384</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230"/>
      <c r="BA24" s="230"/>
      <c r="BB24" s="230"/>
      <c r="BC24" s="230"/>
      <c r="BD24" s="230"/>
      <c r="BE24" s="231"/>
      <c r="BF24" s="231"/>
      <c r="BG24" s="231"/>
      <c r="BH24" s="231"/>
      <c r="BI24" s="231"/>
      <c r="BJ24" s="231"/>
      <c r="BK24" s="231"/>
      <c r="BL24" s="231"/>
      <c r="BM24" s="231"/>
      <c r="BN24" s="231"/>
      <c r="BO24" s="231"/>
      <c r="BP24" s="231"/>
      <c r="BQ24" s="240">
        <v>18</v>
      </c>
      <c r="BR24" s="241"/>
      <c r="BS24" s="840"/>
      <c r="BT24" s="841"/>
      <c r="BU24" s="841"/>
      <c r="BV24" s="841"/>
      <c r="BW24" s="841"/>
      <c r="BX24" s="841"/>
      <c r="BY24" s="841"/>
      <c r="BZ24" s="841"/>
      <c r="CA24" s="841"/>
      <c r="CB24" s="841"/>
      <c r="CC24" s="841"/>
      <c r="CD24" s="841"/>
      <c r="CE24" s="841"/>
      <c r="CF24" s="841"/>
      <c r="CG24" s="842"/>
      <c r="CH24" s="812"/>
      <c r="CI24" s="813"/>
      <c r="CJ24" s="813"/>
      <c r="CK24" s="813"/>
      <c r="CL24" s="814"/>
      <c r="CM24" s="812"/>
      <c r="CN24" s="813"/>
      <c r="CO24" s="813"/>
      <c r="CP24" s="813"/>
      <c r="CQ24" s="814"/>
      <c r="CR24" s="812"/>
      <c r="CS24" s="813"/>
      <c r="CT24" s="813"/>
      <c r="CU24" s="813"/>
      <c r="CV24" s="814"/>
      <c r="CW24" s="812"/>
      <c r="CX24" s="813"/>
      <c r="CY24" s="813"/>
      <c r="CZ24" s="813"/>
      <c r="DA24" s="814"/>
      <c r="DB24" s="812"/>
      <c r="DC24" s="813"/>
      <c r="DD24" s="813"/>
      <c r="DE24" s="813"/>
      <c r="DF24" s="814"/>
      <c r="DG24" s="812"/>
      <c r="DH24" s="813"/>
      <c r="DI24" s="813"/>
      <c r="DJ24" s="813"/>
      <c r="DK24" s="814"/>
      <c r="DL24" s="812"/>
      <c r="DM24" s="813"/>
      <c r="DN24" s="813"/>
      <c r="DO24" s="813"/>
      <c r="DP24" s="814"/>
      <c r="DQ24" s="812"/>
      <c r="DR24" s="813"/>
      <c r="DS24" s="813"/>
      <c r="DT24" s="813"/>
      <c r="DU24" s="814"/>
      <c r="DV24" s="815"/>
      <c r="DW24" s="816"/>
      <c r="DX24" s="816"/>
      <c r="DY24" s="816"/>
      <c r="DZ24" s="817"/>
      <c r="EA24" s="232"/>
    </row>
    <row r="25" spans="1:131" s="225" customFormat="1" ht="26.25" customHeight="1" thickBot="1" x14ac:dyDescent="0.2">
      <c r="A25" s="821" t="s">
        <v>385</v>
      </c>
      <c r="B25" s="821"/>
      <c r="C25" s="821"/>
      <c r="D25" s="821"/>
      <c r="E25" s="821"/>
      <c r="F25" s="821"/>
      <c r="G25" s="821"/>
      <c r="H25" s="821"/>
      <c r="I25" s="821"/>
      <c r="J25" s="821"/>
      <c r="K25" s="821"/>
      <c r="L25" s="821"/>
      <c r="M25" s="821"/>
      <c r="N25" s="821"/>
      <c r="O25" s="821"/>
      <c r="P25" s="821"/>
      <c r="Q25" s="821"/>
      <c r="R25" s="821"/>
      <c r="S25" s="821"/>
      <c r="T25" s="821"/>
      <c r="U25" s="821"/>
      <c r="V25" s="821"/>
      <c r="W25" s="821"/>
      <c r="X25" s="821"/>
      <c r="Y25" s="821"/>
      <c r="Z25" s="821"/>
      <c r="AA25" s="821"/>
      <c r="AB25" s="821"/>
      <c r="AC25" s="821"/>
      <c r="AD25" s="821"/>
      <c r="AE25" s="821"/>
      <c r="AF25" s="821"/>
      <c r="AG25" s="821"/>
      <c r="AH25" s="821"/>
      <c r="AI25" s="821"/>
      <c r="AJ25" s="821"/>
      <c r="AK25" s="821"/>
      <c r="AL25" s="821"/>
      <c r="AM25" s="821"/>
      <c r="AN25" s="821"/>
      <c r="AO25" s="821"/>
      <c r="AP25" s="821"/>
      <c r="AQ25" s="821"/>
      <c r="AR25" s="821"/>
      <c r="AS25" s="821"/>
      <c r="AT25" s="821"/>
      <c r="AU25" s="821"/>
      <c r="AV25" s="821"/>
      <c r="AW25" s="821"/>
      <c r="AX25" s="821"/>
      <c r="AY25" s="821"/>
      <c r="AZ25" s="821"/>
      <c r="BA25" s="821"/>
      <c r="BB25" s="821"/>
      <c r="BC25" s="821"/>
      <c r="BD25" s="821"/>
      <c r="BE25" s="821"/>
      <c r="BF25" s="821"/>
      <c r="BG25" s="821"/>
      <c r="BH25" s="821"/>
      <c r="BI25" s="821"/>
      <c r="BJ25" s="230"/>
      <c r="BK25" s="230"/>
      <c r="BL25" s="230"/>
      <c r="BM25" s="230"/>
      <c r="BN25" s="230"/>
      <c r="BO25" s="243"/>
      <c r="BP25" s="243"/>
      <c r="BQ25" s="240">
        <v>19</v>
      </c>
      <c r="BR25" s="241"/>
      <c r="BS25" s="840"/>
      <c r="BT25" s="841"/>
      <c r="BU25" s="841"/>
      <c r="BV25" s="841"/>
      <c r="BW25" s="841"/>
      <c r="BX25" s="841"/>
      <c r="BY25" s="841"/>
      <c r="BZ25" s="841"/>
      <c r="CA25" s="841"/>
      <c r="CB25" s="841"/>
      <c r="CC25" s="841"/>
      <c r="CD25" s="841"/>
      <c r="CE25" s="841"/>
      <c r="CF25" s="841"/>
      <c r="CG25" s="842"/>
      <c r="CH25" s="812"/>
      <c r="CI25" s="813"/>
      <c r="CJ25" s="813"/>
      <c r="CK25" s="813"/>
      <c r="CL25" s="814"/>
      <c r="CM25" s="812"/>
      <c r="CN25" s="813"/>
      <c r="CO25" s="813"/>
      <c r="CP25" s="813"/>
      <c r="CQ25" s="814"/>
      <c r="CR25" s="812"/>
      <c r="CS25" s="813"/>
      <c r="CT25" s="813"/>
      <c r="CU25" s="813"/>
      <c r="CV25" s="814"/>
      <c r="CW25" s="812"/>
      <c r="CX25" s="813"/>
      <c r="CY25" s="813"/>
      <c r="CZ25" s="813"/>
      <c r="DA25" s="814"/>
      <c r="DB25" s="812"/>
      <c r="DC25" s="813"/>
      <c r="DD25" s="813"/>
      <c r="DE25" s="813"/>
      <c r="DF25" s="814"/>
      <c r="DG25" s="812"/>
      <c r="DH25" s="813"/>
      <c r="DI25" s="813"/>
      <c r="DJ25" s="813"/>
      <c r="DK25" s="814"/>
      <c r="DL25" s="812"/>
      <c r="DM25" s="813"/>
      <c r="DN25" s="813"/>
      <c r="DO25" s="813"/>
      <c r="DP25" s="814"/>
      <c r="DQ25" s="812"/>
      <c r="DR25" s="813"/>
      <c r="DS25" s="813"/>
      <c r="DT25" s="813"/>
      <c r="DU25" s="814"/>
      <c r="DV25" s="815"/>
      <c r="DW25" s="816"/>
      <c r="DX25" s="816"/>
      <c r="DY25" s="816"/>
      <c r="DZ25" s="817"/>
      <c r="EA25" s="224"/>
    </row>
    <row r="26" spans="1:131" s="225" customFormat="1" ht="26.25" customHeight="1" x14ac:dyDescent="0.15">
      <c r="A26" s="806" t="s">
        <v>359</v>
      </c>
      <c r="B26" s="807"/>
      <c r="C26" s="807"/>
      <c r="D26" s="807"/>
      <c r="E26" s="807"/>
      <c r="F26" s="807"/>
      <c r="G26" s="807"/>
      <c r="H26" s="807"/>
      <c r="I26" s="807"/>
      <c r="J26" s="807"/>
      <c r="K26" s="807"/>
      <c r="L26" s="807"/>
      <c r="M26" s="807"/>
      <c r="N26" s="807"/>
      <c r="O26" s="807"/>
      <c r="P26" s="808"/>
      <c r="Q26" s="783" t="s">
        <v>386</v>
      </c>
      <c r="R26" s="784"/>
      <c r="S26" s="784"/>
      <c r="T26" s="784"/>
      <c r="U26" s="785"/>
      <c r="V26" s="783" t="s">
        <v>387</v>
      </c>
      <c r="W26" s="784"/>
      <c r="X26" s="784"/>
      <c r="Y26" s="784"/>
      <c r="Z26" s="785"/>
      <c r="AA26" s="783" t="s">
        <v>388</v>
      </c>
      <c r="AB26" s="784"/>
      <c r="AC26" s="784"/>
      <c r="AD26" s="784"/>
      <c r="AE26" s="784"/>
      <c r="AF26" s="875" t="s">
        <v>389</v>
      </c>
      <c r="AG26" s="876"/>
      <c r="AH26" s="876"/>
      <c r="AI26" s="876"/>
      <c r="AJ26" s="877"/>
      <c r="AK26" s="784" t="s">
        <v>390</v>
      </c>
      <c r="AL26" s="784"/>
      <c r="AM26" s="784"/>
      <c r="AN26" s="784"/>
      <c r="AO26" s="785"/>
      <c r="AP26" s="783" t="s">
        <v>391</v>
      </c>
      <c r="AQ26" s="784"/>
      <c r="AR26" s="784"/>
      <c r="AS26" s="784"/>
      <c r="AT26" s="785"/>
      <c r="AU26" s="783" t="s">
        <v>392</v>
      </c>
      <c r="AV26" s="784"/>
      <c r="AW26" s="784"/>
      <c r="AX26" s="784"/>
      <c r="AY26" s="785"/>
      <c r="AZ26" s="783" t="s">
        <v>393</v>
      </c>
      <c r="BA26" s="784"/>
      <c r="BB26" s="784"/>
      <c r="BC26" s="784"/>
      <c r="BD26" s="785"/>
      <c r="BE26" s="783" t="s">
        <v>366</v>
      </c>
      <c r="BF26" s="784"/>
      <c r="BG26" s="784"/>
      <c r="BH26" s="784"/>
      <c r="BI26" s="795"/>
      <c r="BJ26" s="230"/>
      <c r="BK26" s="230"/>
      <c r="BL26" s="230"/>
      <c r="BM26" s="230"/>
      <c r="BN26" s="230"/>
      <c r="BO26" s="243"/>
      <c r="BP26" s="243"/>
      <c r="BQ26" s="240">
        <v>20</v>
      </c>
      <c r="BR26" s="241"/>
      <c r="BS26" s="840"/>
      <c r="BT26" s="841"/>
      <c r="BU26" s="841"/>
      <c r="BV26" s="841"/>
      <c r="BW26" s="841"/>
      <c r="BX26" s="841"/>
      <c r="BY26" s="841"/>
      <c r="BZ26" s="841"/>
      <c r="CA26" s="841"/>
      <c r="CB26" s="841"/>
      <c r="CC26" s="841"/>
      <c r="CD26" s="841"/>
      <c r="CE26" s="841"/>
      <c r="CF26" s="841"/>
      <c r="CG26" s="842"/>
      <c r="CH26" s="812"/>
      <c r="CI26" s="813"/>
      <c r="CJ26" s="813"/>
      <c r="CK26" s="813"/>
      <c r="CL26" s="814"/>
      <c r="CM26" s="812"/>
      <c r="CN26" s="813"/>
      <c r="CO26" s="813"/>
      <c r="CP26" s="813"/>
      <c r="CQ26" s="814"/>
      <c r="CR26" s="812"/>
      <c r="CS26" s="813"/>
      <c r="CT26" s="813"/>
      <c r="CU26" s="813"/>
      <c r="CV26" s="814"/>
      <c r="CW26" s="812"/>
      <c r="CX26" s="813"/>
      <c r="CY26" s="813"/>
      <c r="CZ26" s="813"/>
      <c r="DA26" s="814"/>
      <c r="DB26" s="812"/>
      <c r="DC26" s="813"/>
      <c r="DD26" s="813"/>
      <c r="DE26" s="813"/>
      <c r="DF26" s="814"/>
      <c r="DG26" s="812"/>
      <c r="DH26" s="813"/>
      <c r="DI26" s="813"/>
      <c r="DJ26" s="813"/>
      <c r="DK26" s="814"/>
      <c r="DL26" s="812"/>
      <c r="DM26" s="813"/>
      <c r="DN26" s="813"/>
      <c r="DO26" s="813"/>
      <c r="DP26" s="814"/>
      <c r="DQ26" s="812"/>
      <c r="DR26" s="813"/>
      <c r="DS26" s="813"/>
      <c r="DT26" s="813"/>
      <c r="DU26" s="814"/>
      <c r="DV26" s="815"/>
      <c r="DW26" s="816"/>
      <c r="DX26" s="816"/>
      <c r="DY26" s="816"/>
      <c r="DZ26" s="817"/>
      <c r="EA26" s="224"/>
    </row>
    <row r="27" spans="1:131" s="225" customFormat="1" ht="26.25" customHeight="1" thickBot="1" x14ac:dyDescent="0.2">
      <c r="A27" s="809"/>
      <c r="B27" s="810"/>
      <c r="C27" s="810"/>
      <c r="D27" s="810"/>
      <c r="E27" s="810"/>
      <c r="F27" s="810"/>
      <c r="G27" s="810"/>
      <c r="H27" s="810"/>
      <c r="I27" s="810"/>
      <c r="J27" s="810"/>
      <c r="K27" s="810"/>
      <c r="L27" s="810"/>
      <c r="M27" s="810"/>
      <c r="N27" s="810"/>
      <c r="O27" s="810"/>
      <c r="P27" s="811"/>
      <c r="Q27" s="786"/>
      <c r="R27" s="787"/>
      <c r="S27" s="787"/>
      <c r="T27" s="787"/>
      <c r="U27" s="788"/>
      <c r="V27" s="786"/>
      <c r="W27" s="787"/>
      <c r="X27" s="787"/>
      <c r="Y27" s="787"/>
      <c r="Z27" s="788"/>
      <c r="AA27" s="786"/>
      <c r="AB27" s="787"/>
      <c r="AC27" s="787"/>
      <c r="AD27" s="787"/>
      <c r="AE27" s="787"/>
      <c r="AF27" s="878"/>
      <c r="AG27" s="879"/>
      <c r="AH27" s="879"/>
      <c r="AI27" s="879"/>
      <c r="AJ27" s="880"/>
      <c r="AK27" s="787"/>
      <c r="AL27" s="787"/>
      <c r="AM27" s="787"/>
      <c r="AN27" s="787"/>
      <c r="AO27" s="788"/>
      <c r="AP27" s="786"/>
      <c r="AQ27" s="787"/>
      <c r="AR27" s="787"/>
      <c r="AS27" s="787"/>
      <c r="AT27" s="788"/>
      <c r="AU27" s="786"/>
      <c r="AV27" s="787"/>
      <c r="AW27" s="787"/>
      <c r="AX27" s="787"/>
      <c r="AY27" s="788"/>
      <c r="AZ27" s="786"/>
      <c r="BA27" s="787"/>
      <c r="BB27" s="787"/>
      <c r="BC27" s="787"/>
      <c r="BD27" s="788"/>
      <c r="BE27" s="786"/>
      <c r="BF27" s="787"/>
      <c r="BG27" s="787"/>
      <c r="BH27" s="787"/>
      <c r="BI27" s="796"/>
      <c r="BJ27" s="230"/>
      <c r="BK27" s="230"/>
      <c r="BL27" s="230"/>
      <c r="BM27" s="230"/>
      <c r="BN27" s="230"/>
      <c r="BO27" s="243"/>
      <c r="BP27" s="243"/>
      <c r="BQ27" s="240">
        <v>21</v>
      </c>
      <c r="BR27" s="241"/>
      <c r="BS27" s="840"/>
      <c r="BT27" s="841"/>
      <c r="BU27" s="841"/>
      <c r="BV27" s="841"/>
      <c r="BW27" s="841"/>
      <c r="BX27" s="841"/>
      <c r="BY27" s="841"/>
      <c r="BZ27" s="841"/>
      <c r="CA27" s="841"/>
      <c r="CB27" s="841"/>
      <c r="CC27" s="841"/>
      <c r="CD27" s="841"/>
      <c r="CE27" s="841"/>
      <c r="CF27" s="841"/>
      <c r="CG27" s="842"/>
      <c r="CH27" s="812"/>
      <c r="CI27" s="813"/>
      <c r="CJ27" s="813"/>
      <c r="CK27" s="813"/>
      <c r="CL27" s="814"/>
      <c r="CM27" s="812"/>
      <c r="CN27" s="813"/>
      <c r="CO27" s="813"/>
      <c r="CP27" s="813"/>
      <c r="CQ27" s="814"/>
      <c r="CR27" s="812"/>
      <c r="CS27" s="813"/>
      <c r="CT27" s="813"/>
      <c r="CU27" s="813"/>
      <c r="CV27" s="814"/>
      <c r="CW27" s="812"/>
      <c r="CX27" s="813"/>
      <c r="CY27" s="813"/>
      <c r="CZ27" s="813"/>
      <c r="DA27" s="814"/>
      <c r="DB27" s="812"/>
      <c r="DC27" s="813"/>
      <c r="DD27" s="813"/>
      <c r="DE27" s="813"/>
      <c r="DF27" s="814"/>
      <c r="DG27" s="812"/>
      <c r="DH27" s="813"/>
      <c r="DI27" s="813"/>
      <c r="DJ27" s="813"/>
      <c r="DK27" s="814"/>
      <c r="DL27" s="812"/>
      <c r="DM27" s="813"/>
      <c r="DN27" s="813"/>
      <c r="DO27" s="813"/>
      <c r="DP27" s="814"/>
      <c r="DQ27" s="812"/>
      <c r="DR27" s="813"/>
      <c r="DS27" s="813"/>
      <c r="DT27" s="813"/>
      <c r="DU27" s="814"/>
      <c r="DV27" s="815"/>
      <c r="DW27" s="816"/>
      <c r="DX27" s="816"/>
      <c r="DY27" s="816"/>
      <c r="DZ27" s="817"/>
      <c r="EA27" s="224"/>
    </row>
    <row r="28" spans="1:131" s="225" customFormat="1" ht="26.25" customHeight="1" thickTop="1" x14ac:dyDescent="0.15">
      <c r="A28" s="244">
        <v>1</v>
      </c>
      <c r="B28" s="797" t="s">
        <v>394</v>
      </c>
      <c r="C28" s="798"/>
      <c r="D28" s="798"/>
      <c r="E28" s="798"/>
      <c r="F28" s="798"/>
      <c r="G28" s="798"/>
      <c r="H28" s="798"/>
      <c r="I28" s="798"/>
      <c r="J28" s="798"/>
      <c r="K28" s="798"/>
      <c r="L28" s="798"/>
      <c r="M28" s="798"/>
      <c r="N28" s="798"/>
      <c r="O28" s="798"/>
      <c r="P28" s="799"/>
      <c r="Q28" s="885">
        <v>5511</v>
      </c>
      <c r="R28" s="886"/>
      <c r="S28" s="886"/>
      <c r="T28" s="886"/>
      <c r="U28" s="886"/>
      <c r="V28" s="886">
        <v>5152</v>
      </c>
      <c r="W28" s="886"/>
      <c r="X28" s="886"/>
      <c r="Y28" s="886"/>
      <c r="Z28" s="886"/>
      <c r="AA28" s="886">
        <v>358</v>
      </c>
      <c r="AB28" s="886"/>
      <c r="AC28" s="886"/>
      <c r="AD28" s="886"/>
      <c r="AE28" s="887"/>
      <c r="AF28" s="888">
        <v>358</v>
      </c>
      <c r="AG28" s="886"/>
      <c r="AH28" s="886"/>
      <c r="AI28" s="886"/>
      <c r="AJ28" s="889"/>
      <c r="AK28" s="890">
        <v>331</v>
      </c>
      <c r="AL28" s="881"/>
      <c r="AM28" s="881"/>
      <c r="AN28" s="881"/>
      <c r="AO28" s="881"/>
      <c r="AP28" s="881">
        <v>60</v>
      </c>
      <c r="AQ28" s="881"/>
      <c r="AR28" s="881"/>
      <c r="AS28" s="881"/>
      <c r="AT28" s="881"/>
      <c r="AU28" s="881">
        <v>4</v>
      </c>
      <c r="AV28" s="881"/>
      <c r="AW28" s="881"/>
      <c r="AX28" s="881"/>
      <c r="AY28" s="881"/>
      <c r="AZ28" s="882"/>
      <c r="BA28" s="882"/>
      <c r="BB28" s="882"/>
      <c r="BC28" s="882"/>
      <c r="BD28" s="882"/>
      <c r="BE28" s="883"/>
      <c r="BF28" s="883"/>
      <c r="BG28" s="883"/>
      <c r="BH28" s="883"/>
      <c r="BI28" s="884"/>
      <c r="BJ28" s="230"/>
      <c r="BK28" s="230"/>
      <c r="BL28" s="230"/>
      <c r="BM28" s="230"/>
      <c r="BN28" s="230"/>
      <c r="BO28" s="243"/>
      <c r="BP28" s="243"/>
      <c r="BQ28" s="240">
        <v>22</v>
      </c>
      <c r="BR28" s="241"/>
      <c r="BS28" s="840"/>
      <c r="BT28" s="841"/>
      <c r="BU28" s="841"/>
      <c r="BV28" s="841"/>
      <c r="BW28" s="841"/>
      <c r="BX28" s="841"/>
      <c r="BY28" s="841"/>
      <c r="BZ28" s="841"/>
      <c r="CA28" s="841"/>
      <c r="CB28" s="841"/>
      <c r="CC28" s="841"/>
      <c r="CD28" s="841"/>
      <c r="CE28" s="841"/>
      <c r="CF28" s="841"/>
      <c r="CG28" s="842"/>
      <c r="CH28" s="812"/>
      <c r="CI28" s="813"/>
      <c r="CJ28" s="813"/>
      <c r="CK28" s="813"/>
      <c r="CL28" s="814"/>
      <c r="CM28" s="812"/>
      <c r="CN28" s="813"/>
      <c r="CO28" s="813"/>
      <c r="CP28" s="813"/>
      <c r="CQ28" s="814"/>
      <c r="CR28" s="812"/>
      <c r="CS28" s="813"/>
      <c r="CT28" s="813"/>
      <c r="CU28" s="813"/>
      <c r="CV28" s="814"/>
      <c r="CW28" s="812"/>
      <c r="CX28" s="813"/>
      <c r="CY28" s="813"/>
      <c r="CZ28" s="813"/>
      <c r="DA28" s="814"/>
      <c r="DB28" s="812"/>
      <c r="DC28" s="813"/>
      <c r="DD28" s="813"/>
      <c r="DE28" s="813"/>
      <c r="DF28" s="814"/>
      <c r="DG28" s="812"/>
      <c r="DH28" s="813"/>
      <c r="DI28" s="813"/>
      <c r="DJ28" s="813"/>
      <c r="DK28" s="814"/>
      <c r="DL28" s="812"/>
      <c r="DM28" s="813"/>
      <c r="DN28" s="813"/>
      <c r="DO28" s="813"/>
      <c r="DP28" s="814"/>
      <c r="DQ28" s="812"/>
      <c r="DR28" s="813"/>
      <c r="DS28" s="813"/>
      <c r="DT28" s="813"/>
      <c r="DU28" s="814"/>
      <c r="DV28" s="815"/>
      <c r="DW28" s="816"/>
      <c r="DX28" s="816"/>
      <c r="DY28" s="816"/>
      <c r="DZ28" s="817"/>
      <c r="EA28" s="224"/>
    </row>
    <row r="29" spans="1:131" s="225" customFormat="1" ht="26.25" customHeight="1" x14ac:dyDescent="0.15">
      <c r="A29" s="244">
        <v>2</v>
      </c>
      <c r="B29" s="827" t="s">
        <v>395</v>
      </c>
      <c r="C29" s="828"/>
      <c r="D29" s="828"/>
      <c r="E29" s="828"/>
      <c r="F29" s="828"/>
      <c r="G29" s="828"/>
      <c r="H29" s="828"/>
      <c r="I29" s="828"/>
      <c r="J29" s="828"/>
      <c r="K29" s="828"/>
      <c r="L29" s="828"/>
      <c r="M29" s="828"/>
      <c r="N29" s="828"/>
      <c r="O29" s="828"/>
      <c r="P29" s="829"/>
      <c r="Q29" s="830">
        <v>3971</v>
      </c>
      <c r="R29" s="831"/>
      <c r="S29" s="831"/>
      <c r="T29" s="831"/>
      <c r="U29" s="831"/>
      <c r="V29" s="831">
        <v>3757</v>
      </c>
      <c r="W29" s="831"/>
      <c r="X29" s="831"/>
      <c r="Y29" s="831"/>
      <c r="Z29" s="831"/>
      <c r="AA29" s="831">
        <v>215</v>
      </c>
      <c r="AB29" s="831"/>
      <c r="AC29" s="831"/>
      <c r="AD29" s="831"/>
      <c r="AE29" s="832"/>
      <c r="AF29" s="833">
        <v>215</v>
      </c>
      <c r="AG29" s="834"/>
      <c r="AH29" s="834"/>
      <c r="AI29" s="834"/>
      <c r="AJ29" s="835"/>
      <c r="AK29" s="893">
        <v>593</v>
      </c>
      <c r="AL29" s="894"/>
      <c r="AM29" s="894"/>
      <c r="AN29" s="894"/>
      <c r="AO29" s="894"/>
      <c r="AP29" s="894"/>
      <c r="AQ29" s="894"/>
      <c r="AR29" s="894"/>
      <c r="AS29" s="894"/>
      <c r="AT29" s="894"/>
      <c r="AU29" s="894"/>
      <c r="AV29" s="894"/>
      <c r="AW29" s="894"/>
      <c r="AX29" s="894"/>
      <c r="AY29" s="894"/>
      <c r="AZ29" s="895"/>
      <c r="BA29" s="895"/>
      <c r="BB29" s="895"/>
      <c r="BC29" s="895"/>
      <c r="BD29" s="895"/>
      <c r="BE29" s="891"/>
      <c r="BF29" s="891"/>
      <c r="BG29" s="891"/>
      <c r="BH29" s="891"/>
      <c r="BI29" s="892"/>
      <c r="BJ29" s="230"/>
      <c r="BK29" s="230"/>
      <c r="BL29" s="230"/>
      <c r="BM29" s="230"/>
      <c r="BN29" s="230"/>
      <c r="BO29" s="243"/>
      <c r="BP29" s="243"/>
      <c r="BQ29" s="240">
        <v>23</v>
      </c>
      <c r="BR29" s="241"/>
      <c r="BS29" s="840"/>
      <c r="BT29" s="841"/>
      <c r="BU29" s="841"/>
      <c r="BV29" s="841"/>
      <c r="BW29" s="841"/>
      <c r="BX29" s="841"/>
      <c r="BY29" s="841"/>
      <c r="BZ29" s="841"/>
      <c r="CA29" s="841"/>
      <c r="CB29" s="841"/>
      <c r="CC29" s="841"/>
      <c r="CD29" s="841"/>
      <c r="CE29" s="841"/>
      <c r="CF29" s="841"/>
      <c r="CG29" s="842"/>
      <c r="CH29" s="812"/>
      <c r="CI29" s="813"/>
      <c r="CJ29" s="813"/>
      <c r="CK29" s="813"/>
      <c r="CL29" s="814"/>
      <c r="CM29" s="812"/>
      <c r="CN29" s="813"/>
      <c r="CO29" s="813"/>
      <c r="CP29" s="813"/>
      <c r="CQ29" s="814"/>
      <c r="CR29" s="812"/>
      <c r="CS29" s="813"/>
      <c r="CT29" s="813"/>
      <c r="CU29" s="813"/>
      <c r="CV29" s="814"/>
      <c r="CW29" s="812"/>
      <c r="CX29" s="813"/>
      <c r="CY29" s="813"/>
      <c r="CZ29" s="813"/>
      <c r="DA29" s="814"/>
      <c r="DB29" s="812"/>
      <c r="DC29" s="813"/>
      <c r="DD29" s="813"/>
      <c r="DE29" s="813"/>
      <c r="DF29" s="814"/>
      <c r="DG29" s="812"/>
      <c r="DH29" s="813"/>
      <c r="DI29" s="813"/>
      <c r="DJ29" s="813"/>
      <c r="DK29" s="814"/>
      <c r="DL29" s="812"/>
      <c r="DM29" s="813"/>
      <c r="DN29" s="813"/>
      <c r="DO29" s="813"/>
      <c r="DP29" s="814"/>
      <c r="DQ29" s="812"/>
      <c r="DR29" s="813"/>
      <c r="DS29" s="813"/>
      <c r="DT29" s="813"/>
      <c r="DU29" s="814"/>
      <c r="DV29" s="815"/>
      <c r="DW29" s="816"/>
      <c r="DX29" s="816"/>
      <c r="DY29" s="816"/>
      <c r="DZ29" s="817"/>
      <c r="EA29" s="224"/>
    </row>
    <row r="30" spans="1:131" s="225" customFormat="1" ht="26.25" customHeight="1" x14ac:dyDescent="0.15">
      <c r="A30" s="244">
        <v>3</v>
      </c>
      <c r="B30" s="827" t="s">
        <v>396</v>
      </c>
      <c r="C30" s="828"/>
      <c r="D30" s="828"/>
      <c r="E30" s="828"/>
      <c r="F30" s="828"/>
      <c r="G30" s="828"/>
      <c r="H30" s="828"/>
      <c r="I30" s="828"/>
      <c r="J30" s="828"/>
      <c r="K30" s="828"/>
      <c r="L30" s="828"/>
      <c r="M30" s="828"/>
      <c r="N30" s="828"/>
      <c r="O30" s="828"/>
      <c r="P30" s="829"/>
      <c r="Q30" s="830">
        <v>591</v>
      </c>
      <c r="R30" s="831"/>
      <c r="S30" s="831"/>
      <c r="T30" s="831"/>
      <c r="U30" s="831"/>
      <c r="V30" s="831">
        <v>588</v>
      </c>
      <c r="W30" s="831"/>
      <c r="X30" s="831"/>
      <c r="Y30" s="831"/>
      <c r="Z30" s="831"/>
      <c r="AA30" s="831">
        <v>3</v>
      </c>
      <c r="AB30" s="831"/>
      <c r="AC30" s="831"/>
      <c r="AD30" s="831"/>
      <c r="AE30" s="832"/>
      <c r="AF30" s="833">
        <v>3</v>
      </c>
      <c r="AG30" s="834"/>
      <c r="AH30" s="834"/>
      <c r="AI30" s="834"/>
      <c r="AJ30" s="835"/>
      <c r="AK30" s="893">
        <v>161</v>
      </c>
      <c r="AL30" s="894"/>
      <c r="AM30" s="894"/>
      <c r="AN30" s="894"/>
      <c r="AO30" s="894"/>
      <c r="AP30" s="894"/>
      <c r="AQ30" s="894"/>
      <c r="AR30" s="894"/>
      <c r="AS30" s="894"/>
      <c r="AT30" s="894"/>
      <c r="AU30" s="894"/>
      <c r="AV30" s="894"/>
      <c r="AW30" s="894"/>
      <c r="AX30" s="894"/>
      <c r="AY30" s="894"/>
      <c r="AZ30" s="895"/>
      <c r="BA30" s="895"/>
      <c r="BB30" s="895"/>
      <c r="BC30" s="895"/>
      <c r="BD30" s="895"/>
      <c r="BE30" s="891"/>
      <c r="BF30" s="891"/>
      <c r="BG30" s="891"/>
      <c r="BH30" s="891"/>
      <c r="BI30" s="892"/>
      <c r="BJ30" s="230"/>
      <c r="BK30" s="230"/>
      <c r="BL30" s="230"/>
      <c r="BM30" s="230"/>
      <c r="BN30" s="230"/>
      <c r="BO30" s="243"/>
      <c r="BP30" s="243"/>
      <c r="BQ30" s="240">
        <v>24</v>
      </c>
      <c r="BR30" s="241"/>
      <c r="BS30" s="840"/>
      <c r="BT30" s="841"/>
      <c r="BU30" s="841"/>
      <c r="BV30" s="841"/>
      <c r="BW30" s="841"/>
      <c r="BX30" s="841"/>
      <c r="BY30" s="841"/>
      <c r="BZ30" s="841"/>
      <c r="CA30" s="841"/>
      <c r="CB30" s="841"/>
      <c r="CC30" s="841"/>
      <c r="CD30" s="841"/>
      <c r="CE30" s="841"/>
      <c r="CF30" s="841"/>
      <c r="CG30" s="842"/>
      <c r="CH30" s="812"/>
      <c r="CI30" s="813"/>
      <c r="CJ30" s="813"/>
      <c r="CK30" s="813"/>
      <c r="CL30" s="814"/>
      <c r="CM30" s="812"/>
      <c r="CN30" s="813"/>
      <c r="CO30" s="813"/>
      <c r="CP30" s="813"/>
      <c r="CQ30" s="814"/>
      <c r="CR30" s="812"/>
      <c r="CS30" s="813"/>
      <c r="CT30" s="813"/>
      <c r="CU30" s="813"/>
      <c r="CV30" s="814"/>
      <c r="CW30" s="812"/>
      <c r="CX30" s="813"/>
      <c r="CY30" s="813"/>
      <c r="CZ30" s="813"/>
      <c r="DA30" s="814"/>
      <c r="DB30" s="812"/>
      <c r="DC30" s="813"/>
      <c r="DD30" s="813"/>
      <c r="DE30" s="813"/>
      <c r="DF30" s="814"/>
      <c r="DG30" s="812"/>
      <c r="DH30" s="813"/>
      <c r="DI30" s="813"/>
      <c r="DJ30" s="813"/>
      <c r="DK30" s="814"/>
      <c r="DL30" s="812"/>
      <c r="DM30" s="813"/>
      <c r="DN30" s="813"/>
      <c r="DO30" s="813"/>
      <c r="DP30" s="814"/>
      <c r="DQ30" s="812"/>
      <c r="DR30" s="813"/>
      <c r="DS30" s="813"/>
      <c r="DT30" s="813"/>
      <c r="DU30" s="814"/>
      <c r="DV30" s="815"/>
      <c r="DW30" s="816"/>
      <c r="DX30" s="816"/>
      <c r="DY30" s="816"/>
      <c r="DZ30" s="817"/>
      <c r="EA30" s="224"/>
    </row>
    <row r="31" spans="1:131" s="225" customFormat="1" ht="26.25" customHeight="1" x14ac:dyDescent="0.15">
      <c r="A31" s="244">
        <v>4</v>
      </c>
      <c r="B31" s="827" t="s">
        <v>397</v>
      </c>
      <c r="C31" s="828"/>
      <c r="D31" s="828"/>
      <c r="E31" s="828"/>
      <c r="F31" s="828"/>
      <c r="G31" s="828"/>
      <c r="H31" s="828"/>
      <c r="I31" s="828"/>
      <c r="J31" s="828"/>
      <c r="K31" s="828"/>
      <c r="L31" s="828"/>
      <c r="M31" s="828"/>
      <c r="N31" s="828"/>
      <c r="O31" s="828"/>
      <c r="P31" s="829"/>
      <c r="Q31" s="830">
        <v>18</v>
      </c>
      <c r="R31" s="831"/>
      <c r="S31" s="831"/>
      <c r="T31" s="831"/>
      <c r="U31" s="831"/>
      <c r="V31" s="831">
        <v>18</v>
      </c>
      <c r="W31" s="831"/>
      <c r="X31" s="831"/>
      <c r="Y31" s="831"/>
      <c r="Z31" s="831"/>
      <c r="AA31" s="831">
        <v>0</v>
      </c>
      <c r="AB31" s="831"/>
      <c r="AC31" s="831"/>
      <c r="AD31" s="831"/>
      <c r="AE31" s="832"/>
      <c r="AF31" s="833">
        <v>0</v>
      </c>
      <c r="AG31" s="834"/>
      <c r="AH31" s="834"/>
      <c r="AI31" s="834"/>
      <c r="AJ31" s="835"/>
      <c r="AK31" s="893">
        <v>9</v>
      </c>
      <c r="AL31" s="894"/>
      <c r="AM31" s="894"/>
      <c r="AN31" s="894"/>
      <c r="AO31" s="894"/>
      <c r="AP31" s="894"/>
      <c r="AQ31" s="894"/>
      <c r="AR31" s="894"/>
      <c r="AS31" s="894"/>
      <c r="AT31" s="894"/>
      <c r="AU31" s="894"/>
      <c r="AV31" s="894"/>
      <c r="AW31" s="894"/>
      <c r="AX31" s="894"/>
      <c r="AY31" s="894"/>
      <c r="AZ31" s="895"/>
      <c r="BA31" s="895"/>
      <c r="BB31" s="895"/>
      <c r="BC31" s="895"/>
      <c r="BD31" s="895"/>
      <c r="BE31" s="891"/>
      <c r="BF31" s="891"/>
      <c r="BG31" s="891"/>
      <c r="BH31" s="891"/>
      <c r="BI31" s="892"/>
      <c r="BJ31" s="230"/>
      <c r="BK31" s="230"/>
      <c r="BL31" s="230"/>
      <c r="BM31" s="230"/>
      <c r="BN31" s="230"/>
      <c r="BO31" s="243"/>
      <c r="BP31" s="243"/>
      <c r="BQ31" s="240">
        <v>25</v>
      </c>
      <c r="BR31" s="241"/>
      <c r="BS31" s="840"/>
      <c r="BT31" s="841"/>
      <c r="BU31" s="841"/>
      <c r="BV31" s="841"/>
      <c r="BW31" s="841"/>
      <c r="BX31" s="841"/>
      <c r="BY31" s="841"/>
      <c r="BZ31" s="841"/>
      <c r="CA31" s="841"/>
      <c r="CB31" s="841"/>
      <c r="CC31" s="841"/>
      <c r="CD31" s="841"/>
      <c r="CE31" s="841"/>
      <c r="CF31" s="841"/>
      <c r="CG31" s="842"/>
      <c r="CH31" s="812"/>
      <c r="CI31" s="813"/>
      <c r="CJ31" s="813"/>
      <c r="CK31" s="813"/>
      <c r="CL31" s="814"/>
      <c r="CM31" s="812"/>
      <c r="CN31" s="813"/>
      <c r="CO31" s="813"/>
      <c r="CP31" s="813"/>
      <c r="CQ31" s="814"/>
      <c r="CR31" s="812"/>
      <c r="CS31" s="813"/>
      <c r="CT31" s="813"/>
      <c r="CU31" s="813"/>
      <c r="CV31" s="814"/>
      <c r="CW31" s="812"/>
      <c r="CX31" s="813"/>
      <c r="CY31" s="813"/>
      <c r="CZ31" s="813"/>
      <c r="DA31" s="814"/>
      <c r="DB31" s="812"/>
      <c r="DC31" s="813"/>
      <c r="DD31" s="813"/>
      <c r="DE31" s="813"/>
      <c r="DF31" s="814"/>
      <c r="DG31" s="812"/>
      <c r="DH31" s="813"/>
      <c r="DI31" s="813"/>
      <c r="DJ31" s="813"/>
      <c r="DK31" s="814"/>
      <c r="DL31" s="812"/>
      <c r="DM31" s="813"/>
      <c r="DN31" s="813"/>
      <c r="DO31" s="813"/>
      <c r="DP31" s="814"/>
      <c r="DQ31" s="812"/>
      <c r="DR31" s="813"/>
      <c r="DS31" s="813"/>
      <c r="DT31" s="813"/>
      <c r="DU31" s="814"/>
      <c r="DV31" s="815"/>
      <c r="DW31" s="816"/>
      <c r="DX31" s="816"/>
      <c r="DY31" s="816"/>
      <c r="DZ31" s="817"/>
      <c r="EA31" s="224"/>
    </row>
    <row r="32" spans="1:131" s="225" customFormat="1" ht="26.25" customHeight="1" x14ac:dyDescent="0.15">
      <c r="A32" s="244">
        <v>5</v>
      </c>
      <c r="B32" s="827" t="s">
        <v>398</v>
      </c>
      <c r="C32" s="828"/>
      <c r="D32" s="828"/>
      <c r="E32" s="828"/>
      <c r="F32" s="828"/>
      <c r="G32" s="828"/>
      <c r="H32" s="828"/>
      <c r="I32" s="828"/>
      <c r="J32" s="828"/>
      <c r="K32" s="828"/>
      <c r="L32" s="828"/>
      <c r="M32" s="828"/>
      <c r="N32" s="828"/>
      <c r="O32" s="828"/>
      <c r="P32" s="829"/>
      <c r="Q32" s="830">
        <v>790</v>
      </c>
      <c r="R32" s="831"/>
      <c r="S32" s="831"/>
      <c r="T32" s="831"/>
      <c r="U32" s="831"/>
      <c r="V32" s="831">
        <v>706</v>
      </c>
      <c r="W32" s="831"/>
      <c r="X32" s="831"/>
      <c r="Y32" s="831"/>
      <c r="Z32" s="831"/>
      <c r="AA32" s="831">
        <v>84</v>
      </c>
      <c r="AB32" s="831"/>
      <c r="AC32" s="831"/>
      <c r="AD32" s="831"/>
      <c r="AE32" s="832"/>
      <c r="AF32" s="833">
        <v>2298</v>
      </c>
      <c r="AG32" s="834"/>
      <c r="AH32" s="834"/>
      <c r="AI32" s="834"/>
      <c r="AJ32" s="835"/>
      <c r="AK32" s="893">
        <v>12</v>
      </c>
      <c r="AL32" s="894"/>
      <c r="AM32" s="894"/>
      <c r="AN32" s="894"/>
      <c r="AO32" s="894"/>
      <c r="AP32" s="894">
        <v>1328</v>
      </c>
      <c r="AQ32" s="894"/>
      <c r="AR32" s="894"/>
      <c r="AS32" s="894"/>
      <c r="AT32" s="894"/>
      <c r="AU32" s="894">
        <v>80</v>
      </c>
      <c r="AV32" s="894"/>
      <c r="AW32" s="894"/>
      <c r="AX32" s="894"/>
      <c r="AY32" s="894"/>
      <c r="AZ32" s="895"/>
      <c r="BA32" s="895"/>
      <c r="BB32" s="895"/>
      <c r="BC32" s="895"/>
      <c r="BD32" s="895"/>
      <c r="BE32" s="891" t="s">
        <v>399</v>
      </c>
      <c r="BF32" s="891"/>
      <c r="BG32" s="891"/>
      <c r="BH32" s="891"/>
      <c r="BI32" s="892"/>
      <c r="BJ32" s="230"/>
      <c r="BK32" s="230"/>
      <c r="BL32" s="230"/>
      <c r="BM32" s="230"/>
      <c r="BN32" s="230"/>
      <c r="BO32" s="243"/>
      <c r="BP32" s="243"/>
      <c r="BQ32" s="240">
        <v>26</v>
      </c>
      <c r="BR32" s="241"/>
      <c r="BS32" s="840"/>
      <c r="BT32" s="841"/>
      <c r="BU32" s="841"/>
      <c r="BV32" s="841"/>
      <c r="BW32" s="841"/>
      <c r="BX32" s="841"/>
      <c r="BY32" s="841"/>
      <c r="BZ32" s="841"/>
      <c r="CA32" s="841"/>
      <c r="CB32" s="841"/>
      <c r="CC32" s="841"/>
      <c r="CD32" s="841"/>
      <c r="CE32" s="841"/>
      <c r="CF32" s="841"/>
      <c r="CG32" s="842"/>
      <c r="CH32" s="812"/>
      <c r="CI32" s="813"/>
      <c r="CJ32" s="813"/>
      <c r="CK32" s="813"/>
      <c r="CL32" s="814"/>
      <c r="CM32" s="812"/>
      <c r="CN32" s="813"/>
      <c r="CO32" s="813"/>
      <c r="CP32" s="813"/>
      <c r="CQ32" s="814"/>
      <c r="CR32" s="812"/>
      <c r="CS32" s="813"/>
      <c r="CT32" s="813"/>
      <c r="CU32" s="813"/>
      <c r="CV32" s="814"/>
      <c r="CW32" s="812"/>
      <c r="CX32" s="813"/>
      <c r="CY32" s="813"/>
      <c r="CZ32" s="813"/>
      <c r="DA32" s="814"/>
      <c r="DB32" s="812"/>
      <c r="DC32" s="813"/>
      <c r="DD32" s="813"/>
      <c r="DE32" s="813"/>
      <c r="DF32" s="814"/>
      <c r="DG32" s="812"/>
      <c r="DH32" s="813"/>
      <c r="DI32" s="813"/>
      <c r="DJ32" s="813"/>
      <c r="DK32" s="814"/>
      <c r="DL32" s="812"/>
      <c r="DM32" s="813"/>
      <c r="DN32" s="813"/>
      <c r="DO32" s="813"/>
      <c r="DP32" s="814"/>
      <c r="DQ32" s="812"/>
      <c r="DR32" s="813"/>
      <c r="DS32" s="813"/>
      <c r="DT32" s="813"/>
      <c r="DU32" s="814"/>
      <c r="DV32" s="815"/>
      <c r="DW32" s="816"/>
      <c r="DX32" s="816"/>
      <c r="DY32" s="816"/>
      <c r="DZ32" s="817"/>
      <c r="EA32" s="224"/>
    </row>
    <row r="33" spans="1:131" s="225" customFormat="1" ht="26.25" customHeight="1" x14ac:dyDescent="0.15">
      <c r="A33" s="244">
        <v>6</v>
      </c>
      <c r="B33" s="827" t="s">
        <v>400</v>
      </c>
      <c r="C33" s="828"/>
      <c r="D33" s="828"/>
      <c r="E33" s="828"/>
      <c r="F33" s="828"/>
      <c r="G33" s="828"/>
      <c r="H33" s="828"/>
      <c r="I33" s="828"/>
      <c r="J33" s="828"/>
      <c r="K33" s="828"/>
      <c r="L33" s="828"/>
      <c r="M33" s="828"/>
      <c r="N33" s="828"/>
      <c r="O33" s="828"/>
      <c r="P33" s="829"/>
      <c r="Q33" s="830">
        <v>2223</v>
      </c>
      <c r="R33" s="831"/>
      <c r="S33" s="831"/>
      <c r="T33" s="831"/>
      <c r="U33" s="831"/>
      <c r="V33" s="831">
        <v>2185</v>
      </c>
      <c r="W33" s="831"/>
      <c r="X33" s="831"/>
      <c r="Y33" s="831"/>
      <c r="Z33" s="831"/>
      <c r="AA33" s="831">
        <v>38</v>
      </c>
      <c r="AB33" s="831"/>
      <c r="AC33" s="831"/>
      <c r="AD33" s="831"/>
      <c r="AE33" s="832"/>
      <c r="AF33" s="833">
        <v>513</v>
      </c>
      <c r="AG33" s="834"/>
      <c r="AH33" s="834"/>
      <c r="AI33" s="834"/>
      <c r="AJ33" s="835"/>
      <c r="AK33" s="893">
        <v>1759</v>
      </c>
      <c r="AL33" s="894"/>
      <c r="AM33" s="894"/>
      <c r="AN33" s="894"/>
      <c r="AO33" s="894"/>
      <c r="AP33" s="894">
        <v>16188</v>
      </c>
      <c r="AQ33" s="894"/>
      <c r="AR33" s="894"/>
      <c r="AS33" s="894"/>
      <c r="AT33" s="894"/>
      <c r="AU33" s="894">
        <v>15185</v>
      </c>
      <c r="AV33" s="894"/>
      <c r="AW33" s="894"/>
      <c r="AX33" s="894"/>
      <c r="AY33" s="894"/>
      <c r="AZ33" s="895"/>
      <c r="BA33" s="895"/>
      <c r="BB33" s="895"/>
      <c r="BC33" s="895"/>
      <c r="BD33" s="895"/>
      <c r="BE33" s="891" t="s">
        <v>401</v>
      </c>
      <c r="BF33" s="891"/>
      <c r="BG33" s="891"/>
      <c r="BH33" s="891"/>
      <c r="BI33" s="892"/>
      <c r="BJ33" s="230"/>
      <c r="BK33" s="230"/>
      <c r="BL33" s="230"/>
      <c r="BM33" s="230"/>
      <c r="BN33" s="230"/>
      <c r="BO33" s="243"/>
      <c r="BP33" s="243"/>
      <c r="BQ33" s="240">
        <v>27</v>
      </c>
      <c r="BR33" s="241"/>
      <c r="BS33" s="840"/>
      <c r="BT33" s="841"/>
      <c r="BU33" s="841"/>
      <c r="BV33" s="841"/>
      <c r="BW33" s="841"/>
      <c r="BX33" s="841"/>
      <c r="BY33" s="841"/>
      <c r="BZ33" s="841"/>
      <c r="CA33" s="841"/>
      <c r="CB33" s="841"/>
      <c r="CC33" s="841"/>
      <c r="CD33" s="841"/>
      <c r="CE33" s="841"/>
      <c r="CF33" s="841"/>
      <c r="CG33" s="842"/>
      <c r="CH33" s="812"/>
      <c r="CI33" s="813"/>
      <c r="CJ33" s="813"/>
      <c r="CK33" s="813"/>
      <c r="CL33" s="814"/>
      <c r="CM33" s="812"/>
      <c r="CN33" s="813"/>
      <c r="CO33" s="813"/>
      <c r="CP33" s="813"/>
      <c r="CQ33" s="814"/>
      <c r="CR33" s="812"/>
      <c r="CS33" s="813"/>
      <c r="CT33" s="813"/>
      <c r="CU33" s="813"/>
      <c r="CV33" s="814"/>
      <c r="CW33" s="812"/>
      <c r="CX33" s="813"/>
      <c r="CY33" s="813"/>
      <c r="CZ33" s="813"/>
      <c r="DA33" s="814"/>
      <c r="DB33" s="812"/>
      <c r="DC33" s="813"/>
      <c r="DD33" s="813"/>
      <c r="DE33" s="813"/>
      <c r="DF33" s="814"/>
      <c r="DG33" s="812"/>
      <c r="DH33" s="813"/>
      <c r="DI33" s="813"/>
      <c r="DJ33" s="813"/>
      <c r="DK33" s="814"/>
      <c r="DL33" s="812"/>
      <c r="DM33" s="813"/>
      <c r="DN33" s="813"/>
      <c r="DO33" s="813"/>
      <c r="DP33" s="814"/>
      <c r="DQ33" s="812"/>
      <c r="DR33" s="813"/>
      <c r="DS33" s="813"/>
      <c r="DT33" s="813"/>
      <c r="DU33" s="814"/>
      <c r="DV33" s="815"/>
      <c r="DW33" s="816"/>
      <c r="DX33" s="816"/>
      <c r="DY33" s="816"/>
      <c r="DZ33" s="817"/>
      <c r="EA33" s="224"/>
    </row>
    <row r="34" spans="1:131" s="225" customFormat="1" ht="26.25" customHeight="1" x14ac:dyDescent="0.15">
      <c r="A34" s="244">
        <v>7</v>
      </c>
      <c r="B34" s="827" t="s">
        <v>402</v>
      </c>
      <c r="C34" s="828"/>
      <c r="D34" s="828"/>
      <c r="E34" s="828"/>
      <c r="F34" s="828"/>
      <c r="G34" s="828"/>
      <c r="H34" s="828"/>
      <c r="I34" s="828"/>
      <c r="J34" s="828"/>
      <c r="K34" s="828"/>
      <c r="L34" s="828"/>
      <c r="M34" s="828"/>
      <c r="N34" s="828"/>
      <c r="O34" s="828"/>
      <c r="P34" s="829"/>
      <c r="Q34" s="830">
        <v>4917</v>
      </c>
      <c r="R34" s="831"/>
      <c r="S34" s="831"/>
      <c r="T34" s="831"/>
      <c r="U34" s="831"/>
      <c r="V34" s="831">
        <v>4899</v>
      </c>
      <c r="W34" s="831"/>
      <c r="X34" s="831"/>
      <c r="Y34" s="831"/>
      <c r="Z34" s="831"/>
      <c r="AA34" s="831">
        <v>17</v>
      </c>
      <c r="AB34" s="831"/>
      <c r="AC34" s="831"/>
      <c r="AD34" s="831"/>
      <c r="AE34" s="832"/>
      <c r="AF34" s="833">
        <v>1519</v>
      </c>
      <c r="AG34" s="834"/>
      <c r="AH34" s="834"/>
      <c r="AI34" s="834"/>
      <c r="AJ34" s="835"/>
      <c r="AK34" s="893">
        <v>492</v>
      </c>
      <c r="AL34" s="894"/>
      <c r="AM34" s="894"/>
      <c r="AN34" s="894"/>
      <c r="AO34" s="894"/>
      <c r="AP34" s="894">
        <v>3752</v>
      </c>
      <c r="AQ34" s="894"/>
      <c r="AR34" s="894"/>
      <c r="AS34" s="894"/>
      <c r="AT34" s="894"/>
      <c r="AU34" s="894">
        <v>1696</v>
      </c>
      <c r="AV34" s="894"/>
      <c r="AW34" s="894"/>
      <c r="AX34" s="894"/>
      <c r="AY34" s="894"/>
      <c r="AZ34" s="895"/>
      <c r="BA34" s="895"/>
      <c r="BB34" s="895"/>
      <c r="BC34" s="895"/>
      <c r="BD34" s="895"/>
      <c r="BE34" s="891" t="s">
        <v>403</v>
      </c>
      <c r="BF34" s="891"/>
      <c r="BG34" s="891"/>
      <c r="BH34" s="891"/>
      <c r="BI34" s="892"/>
      <c r="BJ34" s="230"/>
      <c r="BK34" s="230"/>
      <c r="BL34" s="230"/>
      <c r="BM34" s="230"/>
      <c r="BN34" s="230"/>
      <c r="BO34" s="243"/>
      <c r="BP34" s="243"/>
      <c r="BQ34" s="240">
        <v>28</v>
      </c>
      <c r="BR34" s="241"/>
      <c r="BS34" s="840"/>
      <c r="BT34" s="841"/>
      <c r="BU34" s="841"/>
      <c r="BV34" s="841"/>
      <c r="BW34" s="841"/>
      <c r="BX34" s="841"/>
      <c r="BY34" s="841"/>
      <c r="BZ34" s="841"/>
      <c r="CA34" s="841"/>
      <c r="CB34" s="841"/>
      <c r="CC34" s="841"/>
      <c r="CD34" s="841"/>
      <c r="CE34" s="841"/>
      <c r="CF34" s="841"/>
      <c r="CG34" s="842"/>
      <c r="CH34" s="812"/>
      <c r="CI34" s="813"/>
      <c r="CJ34" s="813"/>
      <c r="CK34" s="813"/>
      <c r="CL34" s="814"/>
      <c r="CM34" s="812"/>
      <c r="CN34" s="813"/>
      <c r="CO34" s="813"/>
      <c r="CP34" s="813"/>
      <c r="CQ34" s="814"/>
      <c r="CR34" s="812"/>
      <c r="CS34" s="813"/>
      <c r="CT34" s="813"/>
      <c r="CU34" s="813"/>
      <c r="CV34" s="814"/>
      <c r="CW34" s="812"/>
      <c r="CX34" s="813"/>
      <c r="CY34" s="813"/>
      <c r="CZ34" s="813"/>
      <c r="DA34" s="814"/>
      <c r="DB34" s="812"/>
      <c r="DC34" s="813"/>
      <c r="DD34" s="813"/>
      <c r="DE34" s="813"/>
      <c r="DF34" s="814"/>
      <c r="DG34" s="812"/>
      <c r="DH34" s="813"/>
      <c r="DI34" s="813"/>
      <c r="DJ34" s="813"/>
      <c r="DK34" s="814"/>
      <c r="DL34" s="812"/>
      <c r="DM34" s="813"/>
      <c r="DN34" s="813"/>
      <c r="DO34" s="813"/>
      <c r="DP34" s="814"/>
      <c r="DQ34" s="812"/>
      <c r="DR34" s="813"/>
      <c r="DS34" s="813"/>
      <c r="DT34" s="813"/>
      <c r="DU34" s="814"/>
      <c r="DV34" s="815"/>
      <c r="DW34" s="816"/>
      <c r="DX34" s="816"/>
      <c r="DY34" s="816"/>
      <c r="DZ34" s="817"/>
      <c r="EA34" s="224"/>
    </row>
    <row r="35" spans="1:131" s="225" customFormat="1" ht="26.25" customHeight="1" x14ac:dyDescent="0.15">
      <c r="A35" s="244">
        <v>8</v>
      </c>
      <c r="B35" s="827" t="s">
        <v>404</v>
      </c>
      <c r="C35" s="828"/>
      <c r="D35" s="828"/>
      <c r="E35" s="828"/>
      <c r="F35" s="828"/>
      <c r="G35" s="828"/>
      <c r="H35" s="828"/>
      <c r="I35" s="828"/>
      <c r="J35" s="828"/>
      <c r="K35" s="828"/>
      <c r="L35" s="828"/>
      <c r="M35" s="828"/>
      <c r="N35" s="828"/>
      <c r="O35" s="828"/>
      <c r="P35" s="829"/>
      <c r="Q35" s="830">
        <v>25</v>
      </c>
      <c r="R35" s="831"/>
      <c r="S35" s="831"/>
      <c r="T35" s="831"/>
      <c r="U35" s="831"/>
      <c r="V35" s="831">
        <v>20</v>
      </c>
      <c r="W35" s="831"/>
      <c r="X35" s="831"/>
      <c r="Y35" s="831"/>
      <c r="Z35" s="831"/>
      <c r="AA35" s="831">
        <v>5</v>
      </c>
      <c r="AB35" s="831"/>
      <c r="AC35" s="831"/>
      <c r="AD35" s="831"/>
      <c r="AE35" s="832"/>
      <c r="AF35" s="833">
        <v>5</v>
      </c>
      <c r="AG35" s="834"/>
      <c r="AH35" s="834"/>
      <c r="AI35" s="834"/>
      <c r="AJ35" s="835"/>
      <c r="AK35" s="893">
        <v>14</v>
      </c>
      <c r="AL35" s="894"/>
      <c r="AM35" s="894"/>
      <c r="AN35" s="894"/>
      <c r="AO35" s="894"/>
      <c r="AP35" s="894">
        <v>142</v>
      </c>
      <c r="AQ35" s="894"/>
      <c r="AR35" s="894"/>
      <c r="AS35" s="894"/>
      <c r="AT35" s="894"/>
      <c r="AU35" s="894">
        <v>142</v>
      </c>
      <c r="AV35" s="894"/>
      <c r="AW35" s="894"/>
      <c r="AX35" s="894"/>
      <c r="AY35" s="894"/>
      <c r="AZ35" s="895"/>
      <c r="BA35" s="895"/>
      <c r="BB35" s="895"/>
      <c r="BC35" s="895"/>
      <c r="BD35" s="895"/>
      <c r="BE35" s="891" t="s">
        <v>405</v>
      </c>
      <c r="BF35" s="891"/>
      <c r="BG35" s="891"/>
      <c r="BH35" s="891"/>
      <c r="BI35" s="892"/>
      <c r="BJ35" s="230"/>
      <c r="BK35" s="230"/>
      <c r="BL35" s="230"/>
      <c r="BM35" s="230"/>
      <c r="BN35" s="230"/>
      <c r="BO35" s="243"/>
      <c r="BP35" s="243"/>
      <c r="BQ35" s="240">
        <v>29</v>
      </c>
      <c r="BR35" s="241"/>
      <c r="BS35" s="840"/>
      <c r="BT35" s="841"/>
      <c r="BU35" s="841"/>
      <c r="BV35" s="841"/>
      <c r="BW35" s="841"/>
      <c r="BX35" s="841"/>
      <c r="BY35" s="841"/>
      <c r="BZ35" s="841"/>
      <c r="CA35" s="841"/>
      <c r="CB35" s="841"/>
      <c r="CC35" s="841"/>
      <c r="CD35" s="841"/>
      <c r="CE35" s="841"/>
      <c r="CF35" s="841"/>
      <c r="CG35" s="842"/>
      <c r="CH35" s="812"/>
      <c r="CI35" s="813"/>
      <c r="CJ35" s="813"/>
      <c r="CK35" s="813"/>
      <c r="CL35" s="814"/>
      <c r="CM35" s="812"/>
      <c r="CN35" s="813"/>
      <c r="CO35" s="813"/>
      <c r="CP35" s="813"/>
      <c r="CQ35" s="814"/>
      <c r="CR35" s="812"/>
      <c r="CS35" s="813"/>
      <c r="CT35" s="813"/>
      <c r="CU35" s="813"/>
      <c r="CV35" s="814"/>
      <c r="CW35" s="812"/>
      <c r="CX35" s="813"/>
      <c r="CY35" s="813"/>
      <c r="CZ35" s="813"/>
      <c r="DA35" s="814"/>
      <c r="DB35" s="812"/>
      <c r="DC35" s="813"/>
      <c r="DD35" s="813"/>
      <c r="DE35" s="813"/>
      <c r="DF35" s="814"/>
      <c r="DG35" s="812"/>
      <c r="DH35" s="813"/>
      <c r="DI35" s="813"/>
      <c r="DJ35" s="813"/>
      <c r="DK35" s="814"/>
      <c r="DL35" s="812"/>
      <c r="DM35" s="813"/>
      <c r="DN35" s="813"/>
      <c r="DO35" s="813"/>
      <c r="DP35" s="814"/>
      <c r="DQ35" s="812"/>
      <c r="DR35" s="813"/>
      <c r="DS35" s="813"/>
      <c r="DT35" s="813"/>
      <c r="DU35" s="814"/>
      <c r="DV35" s="815"/>
      <c r="DW35" s="816"/>
      <c r="DX35" s="816"/>
      <c r="DY35" s="816"/>
      <c r="DZ35" s="817"/>
      <c r="EA35" s="224"/>
    </row>
    <row r="36" spans="1:131" s="225" customFormat="1" ht="26.25" customHeight="1" x14ac:dyDescent="0.15">
      <c r="A36" s="244">
        <v>9</v>
      </c>
      <c r="B36" s="827" t="s">
        <v>406</v>
      </c>
      <c r="C36" s="828"/>
      <c r="D36" s="828"/>
      <c r="E36" s="828"/>
      <c r="F36" s="828"/>
      <c r="G36" s="828"/>
      <c r="H36" s="828"/>
      <c r="I36" s="828"/>
      <c r="J36" s="828"/>
      <c r="K36" s="828"/>
      <c r="L36" s="828"/>
      <c r="M36" s="828"/>
      <c r="N36" s="828"/>
      <c r="O36" s="828"/>
      <c r="P36" s="829"/>
      <c r="Q36" s="830">
        <v>37</v>
      </c>
      <c r="R36" s="831"/>
      <c r="S36" s="831"/>
      <c r="T36" s="831"/>
      <c r="U36" s="831"/>
      <c r="V36" s="831">
        <v>30</v>
      </c>
      <c r="W36" s="831"/>
      <c r="X36" s="831"/>
      <c r="Y36" s="831"/>
      <c r="Z36" s="831"/>
      <c r="AA36" s="831">
        <v>7</v>
      </c>
      <c r="AB36" s="831"/>
      <c r="AC36" s="831"/>
      <c r="AD36" s="831"/>
      <c r="AE36" s="832"/>
      <c r="AF36" s="833">
        <v>15</v>
      </c>
      <c r="AG36" s="834"/>
      <c r="AH36" s="834"/>
      <c r="AI36" s="834"/>
      <c r="AJ36" s="835"/>
      <c r="AK36" s="893">
        <v>36</v>
      </c>
      <c r="AL36" s="894"/>
      <c r="AM36" s="894"/>
      <c r="AN36" s="894"/>
      <c r="AO36" s="894"/>
      <c r="AP36" s="894"/>
      <c r="AQ36" s="894"/>
      <c r="AR36" s="894"/>
      <c r="AS36" s="894"/>
      <c r="AT36" s="894"/>
      <c r="AU36" s="894"/>
      <c r="AV36" s="894"/>
      <c r="AW36" s="894"/>
      <c r="AX36" s="894"/>
      <c r="AY36" s="894"/>
      <c r="AZ36" s="895"/>
      <c r="BA36" s="895"/>
      <c r="BB36" s="895"/>
      <c r="BC36" s="895"/>
      <c r="BD36" s="895"/>
      <c r="BE36" s="891" t="s">
        <v>407</v>
      </c>
      <c r="BF36" s="891"/>
      <c r="BG36" s="891"/>
      <c r="BH36" s="891"/>
      <c r="BI36" s="892"/>
      <c r="BJ36" s="230"/>
      <c r="BK36" s="230"/>
      <c r="BL36" s="230"/>
      <c r="BM36" s="230"/>
      <c r="BN36" s="230"/>
      <c r="BO36" s="243"/>
      <c r="BP36" s="243"/>
      <c r="BQ36" s="240">
        <v>30</v>
      </c>
      <c r="BR36" s="241"/>
      <c r="BS36" s="840"/>
      <c r="BT36" s="841"/>
      <c r="BU36" s="841"/>
      <c r="BV36" s="841"/>
      <c r="BW36" s="841"/>
      <c r="BX36" s="841"/>
      <c r="BY36" s="841"/>
      <c r="BZ36" s="841"/>
      <c r="CA36" s="841"/>
      <c r="CB36" s="841"/>
      <c r="CC36" s="841"/>
      <c r="CD36" s="841"/>
      <c r="CE36" s="841"/>
      <c r="CF36" s="841"/>
      <c r="CG36" s="842"/>
      <c r="CH36" s="812"/>
      <c r="CI36" s="813"/>
      <c r="CJ36" s="813"/>
      <c r="CK36" s="813"/>
      <c r="CL36" s="814"/>
      <c r="CM36" s="812"/>
      <c r="CN36" s="813"/>
      <c r="CO36" s="813"/>
      <c r="CP36" s="813"/>
      <c r="CQ36" s="814"/>
      <c r="CR36" s="812"/>
      <c r="CS36" s="813"/>
      <c r="CT36" s="813"/>
      <c r="CU36" s="813"/>
      <c r="CV36" s="814"/>
      <c r="CW36" s="812"/>
      <c r="CX36" s="813"/>
      <c r="CY36" s="813"/>
      <c r="CZ36" s="813"/>
      <c r="DA36" s="814"/>
      <c r="DB36" s="812"/>
      <c r="DC36" s="813"/>
      <c r="DD36" s="813"/>
      <c r="DE36" s="813"/>
      <c r="DF36" s="814"/>
      <c r="DG36" s="812"/>
      <c r="DH36" s="813"/>
      <c r="DI36" s="813"/>
      <c r="DJ36" s="813"/>
      <c r="DK36" s="814"/>
      <c r="DL36" s="812"/>
      <c r="DM36" s="813"/>
      <c r="DN36" s="813"/>
      <c r="DO36" s="813"/>
      <c r="DP36" s="814"/>
      <c r="DQ36" s="812"/>
      <c r="DR36" s="813"/>
      <c r="DS36" s="813"/>
      <c r="DT36" s="813"/>
      <c r="DU36" s="814"/>
      <c r="DV36" s="815"/>
      <c r="DW36" s="816"/>
      <c r="DX36" s="816"/>
      <c r="DY36" s="816"/>
      <c r="DZ36" s="817"/>
      <c r="EA36" s="224"/>
    </row>
    <row r="37" spans="1:131" s="225" customFormat="1" ht="26.25" customHeight="1" x14ac:dyDescent="0.15">
      <c r="A37" s="244">
        <v>10</v>
      </c>
      <c r="B37" s="827" t="s">
        <v>408</v>
      </c>
      <c r="C37" s="828"/>
      <c r="D37" s="828"/>
      <c r="E37" s="828"/>
      <c r="F37" s="828"/>
      <c r="G37" s="828"/>
      <c r="H37" s="828"/>
      <c r="I37" s="828"/>
      <c r="J37" s="828"/>
      <c r="K37" s="828"/>
      <c r="L37" s="828"/>
      <c r="M37" s="828"/>
      <c r="N37" s="828"/>
      <c r="O37" s="828"/>
      <c r="P37" s="829"/>
      <c r="Q37" s="830">
        <v>70</v>
      </c>
      <c r="R37" s="831"/>
      <c r="S37" s="831"/>
      <c r="T37" s="831"/>
      <c r="U37" s="831"/>
      <c r="V37" s="831">
        <v>64</v>
      </c>
      <c r="W37" s="831"/>
      <c r="X37" s="831"/>
      <c r="Y37" s="831"/>
      <c r="Z37" s="831"/>
      <c r="AA37" s="831">
        <v>6</v>
      </c>
      <c r="AB37" s="831"/>
      <c r="AC37" s="831"/>
      <c r="AD37" s="831"/>
      <c r="AE37" s="832"/>
      <c r="AF37" s="833">
        <v>524</v>
      </c>
      <c r="AG37" s="834"/>
      <c r="AH37" s="834"/>
      <c r="AI37" s="834"/>
      <c r="AJ37" s="835"/>
      <c r="AK37" s="893">
        <v>64</v>
      </c>
      <c r="AL37" s="894"/>
      <c r="AM37" s="894"/>
      <c r="AN37" s="894"/>
      <c r="AO37" s="894"/>
      <c r="AP37" s="894">
        <v>128</v>
      </c>
      <c r="AQ37" s="894"/>
      <c r="AR37" s="894"/>
      <c r="AS37" s="894"/>
      <c r="AT37" s="894"/>
      <c r="AU37" s="894">
        <v>128</v>
      </c>
      <c r="AV37" s="894"/>
      <c r="AW37" s="894"/>
      <c r="AX37" s="894"/>
      <c r="AY37" s="894"/>
      <c r="AZ37" s="895"/>
      <c r="BA37" s="895"/>
      <c r="BB37" s="895"/>
      <c r="BC37" s="895"/>
      <c r="BD37" s="895"/>
      <c r="BE37" s="891" t="s">
        <v>407</v>
      </c>
      <c r="BF37" s="891"/>
      <c r="BG37" s="891"/>
      <c r="BH37" s="891"/>
      <c r="BI37" s="892"/>
      <c r="BJ37" s="230"/>
      <c r="BK37" s="230"/>
      <c r="BL37" s="230"/>
      <c r="BM37" s="230"/>
      <c r="BN37" s="230"/>
      <c r="BO37" s="243"/>
      <c r="BP37" s="243"/>
      <c r="BQ37" s="240">
        <v>31</v>
      </c>
      <c r="BR37" s="241"/>
      <c r="BS37" s="840"/>
      <c r="BT37" s="841"/>
      <c r="BU37" s="841"/>
      <c r="BV37" s="841"/>
      <c r="BW37" s="841"/>
      <c r="BX37" s="841"/>
      <c r="BY37" s="841"/>
      <c r="BZ37" s="841"/>
      <c r="CA37" s="841"/>
      <c r="CB37" s="841"/>
      <c r="CC37" s="841"/>
      <c r="CD37" s="841"/>
      <c r="CE37" s="841"/>
      <c r="CF37" s="841"/>
      <c r="CG37" s="842"/>
      <c r="CH37" s="812"/>
      <c r="CI37" s="813"/>
      <c r="CJ37" s="813"/>
      <c r="CK37" s="813"/>
      <c r="CL37" s="814"/>
      <c r="CM37" s="812"/>
      <c r="CN37" s="813"/>
      <c r="CO37" s="813"/>
      <c r="CP37" s="813"/>
      <c r="CQ37" s="814"/>
      <c r="CR37" s="812"/>
      <c r="CS37" s="813"/>
      <c r="CT37" s="813"/>
      <c r="CU37" s="813"/>
      <c r="CV37" s="814"/>
      <c r="CW37" s="812"/>
      <c r="CX37" s="813"/>
      <c r="CY37" s="813"/>
      <c r="CZ37" s="813"/>
      <c r="DA37" s="814"/>
      <c r="DB37" s="812"/>
      <c r="DC37" s="813"/>
      <c r="DD37" s="813"/>
      <c r="DE37" s="813"/>
      <c r="DF37" s="814"/>
      <c r="DG37" s="812"/>
      <c r="DH37" s="813"/>
      <c r="DI37" s="813"/>
      <c r="DJ37" s="813"/>
      <c r="DK37" s="814"/>
      <c r="DL37" s="812"/>
      <c r="DM37" s="813"/>
      <c r="DN37" s="813"/>
      <c r="DO37" s="813"/>
      <c r="DP37" s="814"/>
      <c r="DQ37" s="812"/>
      <c r="DR37" s="813"/>
      <c r="DS37" s="813"/>
      <c r="DT37" s="813"/>
      <c r="DU37" s="814"/>
      <c r="DV37" s="815"/>
      <c r="DW37" s="816"/>
      <c r="DX37" s="816"/>
      <c r="DY37" s="816"/>
      <c r="DZ37" s="817"/>
      <c r="EA37" s="224"/>
    </row>
    <row r="38" spans="1:131" s="225" customFormat="1" ht="26.25" customHeight="1" x14ac:dyDescent="0.15">
      <c r="A38" s="244">
        <v>11</v>
      </c>
      <c r="B38" s="827"/>
      <c r="C38" s="828"/>
      <c r="D38" s="828"/>
      <c r="E38" s="828"/>
      <c r="F38" s="828"/>
      <c r="G38" s="828"/>
      <c r="H38" s="828"/>
      <c r="I38" s="828"/>
      <c r="J38" s="828"/>
      <c r="K38" s="828"/>
      <c r="L38" s="828"/>
      <c r="M38" s="828"/>
      <c r="N38" s="828"/>
      <c r="O38" s="828"/>
      <c r="P38" s="829"/>
      <c r="Q38" s="830"/>
      <c r="R38" s="831"/>
      <c r="S38" s="831"/>
      <c r="T38" s="831"/>
      <c r="U38" s="831"/>
      <c r="V38" s="831"/>
      <c r="W38" s="831"/>
      <c r="X38" s="831"/>
      <c r="Y38" s="831"/>
      <c r="Z38" s="831"/>
      <c r="AA38" s="831"/>
      <c r="AB38" s="831"/>
      <c r="AC38" s="831"/>
      <c r="AD38" s="831"/>
      <c r="AE38" s="832"/>
      <c r="AF38" s="833"/>
      <c r="AG38" s="834"/>
      <c r="AH38" s="834"/>
      <c r="AI38" s="834"/>
      <c r="AJ38" s="835"/>
      <c r="AK38" s="893"/>
      <c r="AL38" s="894"/>
      <c r="AM38" s="894"/>
      <c r="AN38" s="894"/>
      <c r="AO38" s="894"/>
      <c r="AP38" s="894"/>
      <c r="AQ38" s="894"/>
      <c r="AR38" s="894"/>
      <c r="AS38" s="894"/>
      <c r="AT38" s="894"/>
      <c r="AU38" s="894"/>
      <c r="AV38" s="894"/>
      <c r="AW38" s="894"/>
      <c r="AX38" s="894"/>
      <c r="AY38" s="894"/>
      <c r="AZ38" s="895"/>
      <c r="BA38" s="895"/>
      <c r="BB38" s="895"/>
      <c r="BC38" s="895"/>
      <c r="BD38" s="895"/>
      <c r="BE38" s="891"/>
      <c r="BF38" s="891"/>
      <c r="BG38" s="891"/>
      <c r="BH38" s="891"/>
      <c r="BI38" s="892"/>
      <c r="BJ38" s="230"/>
      <c r="BK38" s="230"/>
      <c r="BL38" s="230"/>
      <c r="BM38" s="230"/>
      <c r="BN38" s="230"/>
      <c r="BO38" s="243"/>
      <c r="BP38" s="243"/>
      <c r="BQ38" s="240">
        <v>32</v>
      </c>
      <c r="BR38" s="241"/>
      <c r="BS38" s="840"/>
      <c r="BT38" s="841"/>
      <c r="BU38" s="841"/>
      <c r="BV38" s="841"/>
      <c r="BW38" s="841"/>
      <c r="BX38" s="841"/>
      <c r="BY38" s="841"/>
      <c r="BZ38" s="841"/>
      <c r="CA38" s="841"/>
      <c r="CB38" s="841"/>
      <c r="CC38" s="841"/>
      <c r="CD38" s="841"/>
      <c r="CE38" s="841"/>
      <c r="CF38" s="841"/>
      <c r="CG38" s="842"/>
      <c r="CH38" s="812"/>
      <c r="CI38" s="813"/>
      <c r="CJ38" s="813"/>
      <c r="CK38" s="813"/>
      <c r="CL38" s="814"/>
      <c r="CM38" s="812"/>
      <c r="CN38" s="813"/>
      <c r="CO38" s="813"/>
      <c r="CP38" s="813"/>
      <c r="CQ38" s="814"/>
      <c r="CR38" s="812"/>
      <c r="CS38" s="813"/>
      <c r="CT38" s="813"/>
      <c r="CU38" s="813"/>
      <c r="CV38" s="814"/>
      <c r="CW38" s="812"/>
      <c r="CX38" s="813"/>
      <c r="CY38" s="813"/>
      <c r="CZ38" s="813"/>
      <c r="DA38" s="814"/>
      <c r="DB38" s="812"/>
      <c r="DC38" s="813"/>
      <c r="DD38" s="813"/>
      <c r="DE38" s="813"/>
      <c r="DF38" s="814"/>
      <c r="DG38" s="812"/>
      <c r="DH38" s="813"/>
      <c r="DI38" s="813"/>
      <c r="DJ38" s="813"/>
      <c r="DK38" s="814"/>
      <c r="DL38" s="812"/>
      <c r="DM38" s="813"/>
      <c r="DN38" s="813"/>
      <c r="DO38" s="813"/>
      <c r="DP38" s="814"/>
      <c r="DQ38" s="812"/>
      <c r="DR38" s="813"/>
      <c r="DS38" s="813"/>
      <c r="DT38" s="813"/>
      <c r="DU38" s="814"/>
      <c r="DV38" s="815"/>
      <c r="DW38" s="816"/>
      <c r="DX38" s="816"/>
      <c r="DY38" s="816"/>
      <c r="DZ38" s="817"/>
      <c r="EA38" s="224"/>
    </row>
    <row r="39" spans="1:131" s="225" customFormat="1" ht="26.25" customHeight="1" x14ac:dyDescent="0.15">
      <c r="A39" s="244">
        <v>12</v>
      </c>
      <c r="B39" s="827"/>
      <c r="C39" s="828"/>
      <c r="D39" s="828"/>
      <c r="E39" s="828"/>
      <c r="F39" s="828"/>
      <c r="G39" s="828"/>
      <c r="H39" s="828"/>
      <c r="I39" s="828"/>
      <c r="J39" s="828"/>
      <c r="K39" s="828"/>
      <c r="L39" s="828"/>
      <c r="M39" s="828"/>
      <c r="N39" s="828"/>
      <c r="O39" s="828"/>
      <c r="P39" s="829"/>
      <c r="Q39" s="830"/>
      <c r="R39" s="831"/>
      <c r="S39" s="831"/>
      <c r="T39" s="831"/>
      <c r="U39" s="831"/>
      <c r="V39" s="831"/>
      <c r="W39" s="831"/>
      <c r="X39" s="831"/>
      <c r="Y39" s="831"/>
      <c r="Z39" s="831"/>
      <c r="AA39" s="831"/>
      <c r="AB39" s="831"/>
      <c r="AC39" s="831"/>
      <c r="AD39" s="831"/>
      <c r="AE39" s="832"/>
      <c r="AF39" s="833"/>
      <c r="AG39" s="834"/>
      <c r="AH39" s="834"/>
      <c r="AI39" s="834"/>
      <c r="AJ39" s="835"/>
      <c r="AK39" s="893"/>
      <c r="AL39" s="894"/>
      <c r="AM39" s="894"/>
      <c r="AN39" s="894"/>
      <c r="AO39" s="894"/>
      <c r="AP39" s="894"/>
      <c r="AQ39" s="894"/>
      <c r="AR39" s="894"/>
      <c r="AS39" s="894"/>
      <c r="AT39" s="894"/>
      <c r="AU39" s="894"/>
      <c r="AV39" s="894"/>
      <c r="AW39" s="894"/>
      <c r="AX39" s="894"/>
      <c r="AY39" s="894"/>
      <c r="AZ39" s="895"/>
      <c r="BA39" s="895"/>
      <c r="BB39" s="895"/>
      <c r="BC39" s="895"/>
      <c r="BD39" s="895"/>
      <c r="BE39" s="891"/>
      <c r="BF39" s="891"/>
      <c r="BG39" s="891"/>
      <c r="BH39" s="891"/>
      <c r="BI39" s="892"/>
      <c r="BJ39" s="230"/>
      <c r="BK39" s="230"/>
      <c r="BL39" s="230"/>
      <c r="BM39" s="230"/>
      <c r="BN39" s="230"/>
      <c r="BO39" s="243"/>
      <c r="BP39" s="243"/>
      <c r="BQ39" s="240">
        <v>33</v>
      </c>
      <c r="BR39" s="241"/>
      <c r="BS39" s="840"/>
      <c r="BT39" s="841"/>
      <c r="BU39" s="841"/>
      <c r="BV39" s="841"/>
      <c r="BW39" s="841"/>
      <c r="BX39" s="841"/>
      <c r="BY39" s="841"/>
      <c r="BZ39" s="841"/>
      <c r="CA39" s="841"/>
      <c r="CB39" s="841"/>
      <c r="CC39" s="841"/>
      <c r="CD39" s="841"/>
      <c r="CE39" s="841"/>
      <c r="CF39" s="841"/>
      <c r="CG39" s="842"/>
      <c r="CH39" s="812"/>
      <c r="CI39" s="813"/>
      <c r="CJ39" s="813"/>
      <c r="CK39" s="813"/>
      <c r="CL39" s="814"/>
      <c r="CM39" s="812"/>
      <c r="CN39" s="813"/>
      <c r="CO39" s="813"/>
      <c r="CP39" s="813"/>
      <c r="CQ39" s="814"/>
      <c r="CR39" s="812"/>
      <c r="CS39" s="813"/>
      <c r="CT39" s="813"/>
      <c r="CU39" s="813"/>
      <c r="CV39" s="814"/>
      <c r="CW39" s="812"/>
      <c r="CX39" s="813"/>
      <c r="CY39" s="813"/>
      <c r="CZ39" s="813"/>
      <c r="DA39" s="814"/>
      <c r="DB39" s="812"/>
      <c r="DC39" s="813"/>
      <c r="DD39" s="813"/>
      <c r="DE39" s="813"/>
      <c r="DF39" s="814"/>
      <c r="DG39" s="812"/>
      <c r="DH39" s="813"/>
      <c r="DI39" s="813"/>
      <c r="DJ39" s="813"/>
      <c r="DK39" s="814"/>
      <c r="DL39" s="812"/>
      <c r="DM39" s="813"/>
      <c r="DN39" s="813"/>
      <c r="DO39" s="813"/>
      <c r="DP39" s="814"/>
      <c r="DQ39" s="812"/>
      <c r="DR39" s="813"/>
      <c r="DS39" s="813"/>
      <c r="DT39" s="813"/>
      <c r="DU39" s="814"/>
      <c r="DV39" s="815"/>
      <c r="DW39" s="816"/>
      <c r="DX39" s="816"/>
      <c r="DY39" s="816"/>
      <c r="DZ39" s="817"/>
      <c r="EA39" s="224"/>
    </row>
    <row r="40" spans="1:131" s="225" customFormat="1" ht="26.25" customHeight="1" x14ac:dyDescent="0.15">
      <c r="A40" s="239">
        <v>13</v>
      </c>
      <c r="B40" s="827"/>
      <c r="C40" s="828"/>
      <c r="D40" s="828"/>
      <c r="E40" s="828"/>
      <c r="F40" s="828"/>
      <c r="G40" s="828"/>
      <c r="H40" s="828"/>
      <c r="I40" s="828"/>
      <c r="J40" s="828"/>
      <c r="K40" s="828"/>
      <c r="L40" s="828"/>
      <c r="M40" s="828"/>
      <c r="N40" s="828"/>
      <c r="O40" s="828"/>
      <c r="P40" s="829"/>
      <c r="Q40" s="830"/>
      <c r="R40" s="831"/>
      <c r="S40" s="831"/>
      <c r="T40" s="831"/>
      <c r="U40" s="831"/>
      <c r="V40" s="831"/>
      <c r="W40" s="831"/>
      <c r="X40" s="831"/>
      <c r="Y40" s="831"/>
      <c r="Z40" s="831"/>
      <c r="AA40" s="831"/>
      <c r="AB40" s="831"/>
      <c r="AC40" s="831"/>
      <c r="AD40" s="831"/>
      <c r="AE40" s="832"/>
      <c r="AF40" s="833"/>
      <c r="AG40" s="834"/>
      <c r="AH40" s="834"/>
      <c r="AI40" s="834"/>
      <c r="AJ40" s="835"/>
      <c r="AK40" s="893"/>
      <c r="AL40" s="894"/>
      <c r="AM40" s="894"/>
      <c r="AN40" s="894"/>
      <c r="AO40" s="894"/>
      <c r="AP40" s="894"/>
      <c r="AQ40" s="894"/>
      <c r="AR40" s="894"/>
      <c r="AS40" s="894"/>
      <c r="AT40" s="894"/>
      <c r="AU40" s="894"/>
      <c r="AV40" s="894"/>
      <c r="AW40" s="894"/>
      <c r="AX40" s="894"/>
      <c r="AY40" s="894"/>
      <c r="AZ40" s="895"/>
      <c r="BA40" s="895"/>
      <c r="BB40" s="895"/>
      <c r="BC40" s="895"/>
      <c r="BD40" s="895"/>
      <c r="BE40" s="891"/>
      <c r="BF40" s="891"/>
      <c r="BG40" s="891"/>
      <c r="BH40" s="891"/>
      <c r="BI40" s="892"/>
      <c r="BJ40" s="230"/>
      <c r="BK40" s="230"/>
      <c r="BL40" s="230"/>
      <c r="BM40" s="230"/>
      <c r="BN40" s="230"/>
      <c r="BO40" s="243"/>
      <c r="BP40" s="243"/>
      <c r="BQ40" s="240">
        <v>34</v>
      </c>
      <c r="BR40" s="241"/>
      <c r="BS40" s="840"/>
      <c r="BT40" s="841"/>
      <c r="BU40" s="841"/>
      <c r="BV40" s="841"/>
      <c r="BW40" s="841"/>
      <c r="BX40" s="841"/>
      <c r="BY40" s="841"/>
      <c r="BZ40" s="841"/>
      <c r="CA40" s="841"/>
      <c r="CB40" s="841"/>
      <c r="CC40" s="841"/>
      <c r="CD40" s="841"/>
      <c r="CE40" s="841"/>
      <c r="CF40" s="841"/>
      <c r="CG40" s="842"/>
      <c r="CH40" s="812"/>
      <c r="CI40" s="813"/>
      <c r="CJ40" s="813"/>
      <c r="CK40" s="813"/>
      <c r="CL40" s="814"/>
      <c r="CM40" s="812"/>
      <c r="CN40" s="813"/>
      <c r="CO40" s="813"/>
      <c r="CP40" s="813"/>
      <c r="CQ40" s="814"/>
      <c r="CR40" s="812"/>
      <c r="CS40" s="813"/>
      <c r="CT40" s="813"/>
      <c r="CU40" s="813"/>
      <c r="CV40" s="814"/>
      <c r="CW40" s="812"/>
      <c r="CX40" s="813"/>
      <c r="CY40" s="813"/>
      <c r="CZ40" s="813"/>
      <c r="DA40" s="814"/>
      <c r="DB40" s="812"/>
      <c r="DC40" s="813"/>
      <c r="DD40" s="813"/>
      <c r="DE40" s="813"/>
      <c r="DF40" s="814"/>
      <c r="DG40" s="812"/>
      <c r="DH40" s="813"/>
      <c r="DI40" s="813"/>
      <c r="DJ40" s="813"/>
      <c r="DK40" s="814"/>
      <c r="DL40" s="812"/>
      <c r="DM40" s="813"/>
      <c r="DN40" s="813"/>
      <c r="DO40" s="813"/>
      <c r="DP40" s="814"/>
      <c r="DQ40" s="812"/>
      <c r="DR40" s="813"/>
      <c r="DS40" s="813"/>
      <c r="DT40" s="813"/>
      <c r="DU40" s="814"/>
      <c r="DV40" s="815"/>
      <c r="DW40" s="816"/>
      <c r="DX40" s="816"/>
      <c r="DY40" s="816"/>
      <c r="DZ40" s="817"/>
      <c r="EA40" s="224"/>
    </row>
    <row r="41" spans="1:131" s="225" customFormat="1" ht="26.25" customHeight="1" x14ac:dyDescent="0.15">
      <c r="A41" s="239">
        <v>14</v>
      </c>
      <c r="B41" s="827"/>
      <c r="C41" s="828"/>
      <c r="D41" s="828"/>
      <c r="E41" s="828"/>
      <c r="F41" s="828"/>
      <c r="G41" s="828"/>
      <c r="H41" s="828"/>
      <c r="I41" s="828"/>
      <c r="J41" s="828"/>
      <c r="K41" s="828"/>
      <c r="L41" s="828"/>
      <c r="M41" s="828"/>
      <c r="N41" s="828"/>
      <c r="O41" s="828"/>
      <c r="P41" s="829"/>
      <c r="Q41" s="830"/>
      <c r="R41" s="831"/>
      <c r="S41" s="831"/>
      <c r="T41" s="831"/>
      <c r="U41" s="831"/>
      <c r="V41" s="831"/>
      <c r="W41" s="831"/>
      <c r="X41" s="831"/>
      <c r="Y41" s="831"/>
      <c r="Z41" s="831"/>
      <c r="AA41" s="831"/>
      <c r="AB41" s="831"/>
      <c r="AC41" s="831"/>
      <c r="AD41" s="831"/>
      <c r="AE41" s="832"/>
      <c r="AF41" s="833"/>
      <c r="AG41" s="834"/>
      <c r="AH41" s="834"/>
      <c r="AI41" s="834"/>
      <c r="AJ41" s="835"/>
      <c r="AK41" s="893"/>
      <c r="AL41" s="894"/>
      <c r="AM41" s="894"/>
      <c r="AN41" s="894"/>
      <c r="AO41" s="894"/>
      <c r="AP41" s="894"/>
      <c r="AQ41" s="894"/>
      <c r="AR41" s="894"/>
      <c r="AS41" s="894"/>
      <c r="AT41" s="894"/>
      <c r="AU41" s="894"/>
      <c r="AV41" s="894"/>
      <c r="AW41" s="894"/>
      <c r="AX41" s="894"/>
      <c r="AY41" s="894"/>
      <c r="AZ41" s="895"/>
      <c r="BA41" s="895"/>
      <c r="BB41" s="895"/>
      <c r="BC41" s="895"/>
      <c r="BD41" s="895"/>
      <c r="BE41" s="891"/>
      <c r="BF41" s="891"/>
      <c r="BG41" s="891"/>
      <c r="BH41" s="891"/>
      <c r="BI41" s="892"/>
      <c r="BJ41" s="230"/>
      <c r="BK41" s="230"/>
      <c r="BL41" s="230"/>
      <c r="BM41" s="230"/>
      <c r="BN41" s="230"/>
      <c r="BO41" s="243"/>
      <c r="BP41" s="243"/>
      <c r="BQ41" s="240">
        <v>35</v>
      </c>
      <c r="BR41" s="241"/>
      <c r="BS41" s="840"/>
      <c r="BT41" s="841"/>
      <c r="BU41" s="841"/>
      <c r="BV41" s="841"/>
      <c r="BW41" s="841"/>
      <c r="BX41" s="841"/>
      <c r="BY41" s="841"/>
      <c r="BZ41" s="841"/>
      <c r="CA41" s="841"/>
      <c r="CB41" s="841"/>
      <c r="CC41" s="841"/>
      <c r="CD41" s="841"/>
      <c r="CE41" s="841"/>
      <c r="CF41" s="841"/>
      <c r="CG41" s="842"/>
      <c r="CH41" s="812"/>
      <c r="CI41" s="813"/>
      <c r="CJ41" s="813"/>
      <c r="CK41" s="813"/>
      <c r="CL41" s="814"/>
      <c r="CM41" s="812"/>
      <c r="CN41" s="813"/>
      <c r="CO41" s="813"/>
      <c r="CP41" s="813"/>
      <c r="CQ41" s="814"/>
      <c r="CR41" s="812"/>
      <c r="CS41" s="813"/>
      <c r="CT41" s="813"/>
      <c r="CU41" s="813"/>
      <c r="CV41" s="814"/>
      <c r="CW41" s="812"/>
      <c r="CX41" s="813"/>
      <c r="CY41" s="813"/>
      <c r="CZ41" s="813"/>
      <c r="DA41" s="814"/>
      <c r="DB41" s="812"/>
      <c r="DC41" s="813"/>
      <c r="DD41" s="813"/>
      <c r="DE41" s="813"/>
      <c r="DF41" s="814"/>
      <c r="DG41" s="812"/>
      <c r="DH41" s="813"/>
      <c r="DI41" s="813"/>
      <c r="DJ41" s="813"/>
      <c r="DK41" s="814"/>
      <c r="DL41" s="812"/>
      <c r="DM41" s="813"/>
      <c r="DN41" s="813"/>
      <c r="DO41" s="813"/>
      <c r="DP41" s="814"/>
      <c r="DQ41" s="812"/>
      <c r="DR41" s="813"/>
      <c r="DS41" s="813"/>
      <c r="DT41" s="813"/>
      <c r="DU41" s="814"/>
      <c r="DV41" s="815"/>
      <c r="DW41" s="816"/>
      <c r="DX41" s="816"/>
      <c r="DY41" s="816"/>
      <c r="DZ41" s="817"/>
      <c r="EA41" s="224"/>
    </row>
    <row r="42" spans="1:131" s="225" customFormat="1" ht="26.25" customHeight="1" x14ac:dyDescent="0.15">
      <c r="A42" s="239">
        <v>15</v>
      </c>
      <c r="B42" s="827"/>
      <c r="C42" s="828"/>
      <c r="D42" s="828"/>
      <c r="E42" s="828"/>
      <c r="F42" s="828"/>
      <c r="G42" s="828"/>
      <c r="H42" s="828"/>
      <c r="I42" s="828"/>
      <c r="J42" s="828"/>
      <c r="K42" s="828"/>
      <c r="L42" s="828"/>
      <c r="M42" s="828"/>
      <c r="N42" s="828"/>
      <c r="O42" s="828"/>
      <c r="P42" s="829"/>
      <c r="Q42" s="830"/>
      <c r="R42" s="831"/>
      <c r="S42" s="831"/>
      <c r="T42" s="831"/>
      <c r="U42" s="831"/>
      <c r="V42" s="831"/>
      <c r="W42" s="831"/>
      <c r="X42" s="831"/>
      <c r="Y42" s="831"/>
      <c r="Z42" s="831"/>
      <c r="AA42" s="831"/>
      <c r="AB42" s="831"/>
      <c r="AC42" s="831"/>
      <c r="AD42" s="831"/>
      <c r="AE42" s="832"/>
      <c r="AF42" s="833"/>
      <c r="AG42" s="834"/>
      <c r="AH42" s="834"/>
      <c r="AI42" s="834"/>
      <c r="AJ42" s="835"/>
      <c r="AK42" s="893"/>
      <c r="AL42" s="894"/>
      <c r="AM42" s="894"/>
      <c r="AN42" s="894"/>
      <c r="AO42" s="894"/>
      <c r="AP42" s="894"/>
      <c r="AQ42" s="894"/>
      <c r="AR42" s="894"/>
      <c r="AS42" s="894"/>
      <c r="AT42" s="894"/>
      <c r="AU42" s="894"/>
      <c r="AV42" s="894"/>
      <c r="AW42" s="894"/>
      <c r="AX42" s="894"/>
      <c r="AY42" s="894"/>
      <c r="AZ42" s="895"/>
      <c r="BA42" s="895"/>
      <c r="BB42" s="895"/>
      <c r="BC42" s="895"/>
      <c r="BD42" s="895"/>
      <c r="BE42" s="891"/>
      <c r="BF42" s="891"/>
      <c r="BG42" s="891"/>
      <c r="BH42" s="891"/>
      <c r="BI42" s="892"/>
      <c r="BJ42" s="230"/>
      <c r="BK42" s="230"/>
      <c r="BL42" s="230"/>
      <c r="BM42" s="230"/>
      <c r="BN42" s="230"/>
      <c r="BO42" s="243"/>
      <c r="BP42" s="243"/>
      <c r="BQ42" s="240">
        <v>36</v>
      </c>
      <c r="BR42" s="241"/>
      <c r="BS42" s="840"/>
      <c r="BT42" s="841"/>
      <c r="BU42" s="841"/>
      <c r="BV42" s="841"/>
      <c r="BW42" s="841"/>
      <c r="BX42" s="841"/>
      <c r="BY42" s="841"/>
      <c r="BZ42" s="841"/>
      <c r="CA42" s="841"/>
      <c r="CB42" s="841"/>
      <c r="CC42" s="841"/>
      <c r="CD42" s="841"/>
      <c r="CE42" s="841"/>
      <c r="CF42" s="841"/>
      <c r="CG42" s="842"/>
      <c r="CH42" s="812"/>
      <c r="CI42" s="813"/>
      <c r="CJ42" s="813"/>
      <c r="CK42" s="813"/>
      <c r="CL42" s="814"/>
      <c r="CM42" s="812"/>
      <c r="CN42" s="813"/>
      <c r="CO42" s="813"/>
      <c r="CP42" s="813"/>
      <c r="CQ42" s="814"/>
      <c r="CR42" s="812"/>
      <c r="CS42" s="813"/>
      <c r="CT42" s="813"/>
      <c r="CU42" s="813"/>
      <c r="CV42" s="814"/>
      <c r="CW42" s="812"/>
      <c r="CX42" s="813"/>
      <c r="CY42" s="813"/>
      <c r="CZ42" s="813"/>
      <c r="DA42" s="814"/>
      <c r="DB42" s="812"/>
      <c r="DC42" s="813"/>
      <c r="DD42" s="813"/>
      <c r="DE42" s="813"/>
      <c r="DF42" s="814"/>
      <c r="DG42" s="812"/>
      <c r="DH42" s="813"/>
      <c r="DI42" s="813"/>
      <c r="DJ42" s="813"/>
      <c r="DK42" s="814"/>
      <c r="DL42" s="812"/>
      <c r="DM42" s="813"/>
      <c r="DN42" s="813"/>
      <c r="DO42" s="813"/>
      <c r="DP42" s="814"/>
      <c r="DQ42" s="812"/>
      <c r="DR42" s="813"/>
      <c r="DS42" s="813"/>
      <c r="DT42" s="813"/>
      <c r="DU42" s="814"/>
      <c r="DV42" s="815"/>
      <c r="DW42" s="816"/>
      <c r="DX42" s="816"/>
      <c r="DY42" s="816"/>
      <c r="DZ42" s="817"/>
      <c r="EA42" s="224"/>
    </row>
    <row r="43" spans="1:131" s="225" customFormat="1" ht="26.25" customHeight="1" x14ac:dyDescent="0.15">
      <c r="A43" s="239">
        <v>16</v>
      </c>
      <c r="B43" s="827"/>
      <c r="C43" s="828"/>
      <c r="D43" s="828"/>
      <c r="E43" s="828"/>
      <c r="F43" s="828"/>
      <c r="G43" s="828"/>
      <c r="H43" s="828"/>
      <c r="I43" s="828"/>
      <c r="J43" s="828"/>
      <c r="K43" s="828"/>
      <c r="L43" s="828"/>
      <c r="M43" s="828"/>
      <c r="N43" s="828"/>
      <c r="O43" s="828"/>
      <c r="P43" s="829"/>
      <c r="Q43" s="830"/>
      <c r="R43" s="831"/>
      <c r="S43" s="831"/>
      <c r="T43" s="831"/>
      <c r="U43" s="831"/>
      <c r="V43" s="831"/>
      <c r="W43" s="831"/>
      <c r="X43" s="831"/>
      <c r="Y43" s="831"/>
      <c r="Z43" s="831"/>
      <c r="AA43" s="831"/>
      <c r="AB43" s="831"/>
      <c r="AC43" s="831"/>
      <c r="AD43" s="831"/>
      <c r="AE43" s="832"/>
      <c r="AF43" s="833"/>
      <c r="AG43" s="834"/>
      <c r="AH43" s="834"/>
      <c r="AI43" s="834"/>
      <c r="AJ43" s="835"/>
      <c r="AK43" s="893"/>
      <c r="AL43" s="894"/>
      <c r="AM43" s="894"/>
      <c r="AN43" s="894"/>
      <c r="AO43" s="894"/>
      <c r="AP43" s="894"/>
      <c r="AQ43" s="894"/>
      <c r="AR43" s="894"/>
      <c r="AS43" s="894"/>
      <c r="AT43" s="894"/>
      <c r="AU43" s="894"/>
      <c r="AV43" s="894"/>
      <c r="AW43" s="894"/>
      <c r="AX43" s="894"/>
      <c r="AY43" s="894"/>
      <c r="AZ43" s="895"/>
      <c r="BA43" s="895"/>
      <c r="BB43" s="895"/>
      <c r="BC43" s="895"/>
      <c r="BD43" s="895"/>
      <c r="BE43" s="891"/>
      <c r="BF43" s="891"/>
      <c r="BG43" s="891"/>
      <c r="BH43" s="891"/>
      <c r="BI43" s="892"/>
      <c r="BJ43" s="230"/>
      <c r="BK43" s="230"/>
      <c r="BL43" s="230"/>
      <c r="BM43" s="230"/>
      <c r="BN43" s="230"/>
      <c r="BO43" s="243"/>
      <c r="BP43" s="243"/>
      <c r="BQ43" s="240">
        <v>37</v>
      </c>
      <c r="BR43" s="241"/>
      <c r="BS43" s="840"/>
      <c r="BT43" s="841"/>
      <c r="BU43" s="841"/>
      <c r="BV43" s="841"/>
      <c r="BW43" s="841"/>
      <c r="BX43" s="841"/>
      <c r="BY43" s="841"/>
      <c r="BZ43" s="841"/>
      <c r="CA43" s="841"/>
      <c r="CB43" s="841"/>
      <c r="CC43" s="841"/>
      <c r="CD43" s="841"/>
      <c r="CE43" s="841"/>
      <c r="CF43" s="841"/>
      <c r="CG43" s="842"/>
      <c r="CH43" s="812"/>
      <c r="CI43" s="813"/>
      <c r="CJ43" s="813"/>
      <c r="CK43" s="813"/>
      <c r="CL43" s="814"/>
      <c r="CM43" s="812"/>
      <c r="CN43" s="813"/>
      <c r="CO43" s="813"/>
      <c r="CP43" s="813"/>
      <c r="CQ43" s="814"/>
      <c r="CR43" s="812"/>
      <c r="CS43" s="813"/>
      <c r="CT43" s="813"/>
      <c r="CU43" s="813"/>
      <c r="CV43" s="814"/>
      <c r="CW43" s="812"/>
      <c r="CX43" s="813"/>
      <c r="CY43" s="813"/>
      <c r="CZ43" s="813"/>
      <c r="DA43" s="814"/>
      <c r="DB43" s="812"/>
      <c r="DC43" s="813"/>
      <c r="DD43" s="813"/>
      <c r="DE43" s="813"/>
      <c r="DF43" s="814"/>
      <c r="DG43" s="812"/>
      <c r="DH43" s="813"/>
      <c r="DI43" s="813"/>
      <c r="DJ43" s="813"/>
      <c r="DK43" s="814"/>
      <c r="DL43" s="812"/>
      <c r="DM43" s="813"/>
      <c r="DN43" s="813"/>
      <c r="DO43" s="813"/>
      <c r="DP43" s="814"/>
      <c r="DQ43" s="812"/>
      <c r="DR43" s="813"/>
      <c r="DS43" s="813"/>
      <c r="DT43" s="813"/>
      <c r="DU43" s="814"/>
      <c r="DV43" s="815"/>
      <c r="DW43" s="816"/>
      <c r="DX43" s="816"/>
      <c r="DY43" s="816"/>
      <c r="DZ43" s="817"/>
      <c r="EA43" s="224"/>
    </row>
    <row r="44" spans="1:131" s="225" customFormat="1" ht="26.25" customHeight="1" x14ac:dyDescent="0.15">
      <c r="A44" s="239">
        <v>17</v>
      </c>
      <c r="B44" s="827"/>
      <c r="C44" s="828"/>
      <c r="D44" s="828"/>
      <c r="E44" s="828"/>
      <c r="F44" s="828"/>
      <c r="G44" s="828"/>
      <c r="H44" s="828"/>
      <c r="I44" s="828"/>
      <c r="J44" s="828"/>
      <c r="K44" s="828"/>
      <c r="L44" s="828"/>
      <c r="M44" s="828"/>
      <c r="N44" s="828"/>
      <c r="O44" s="828"/>
      <c r="P44" s="829"/>
      <c r="Q44" s="830"/>
      <c r="R44" s="831"/>
      <c r="S44" s="831"/>
      <c r="T44" s="831"/>
      <c r="U44" s="831"/>
      <c r="V44" s="831"/>
      <c r="W44" s="831"/>
      <c r="X44" s="831"/>
      <c r="Y44" s="831"/>
      <c r="Z44" s="831"/>
      <c r="AA44" s="831"/>
      <c r="AB44" s="831"/>
      <c r="AC44" s="831"/>
      <c r="AD44" s="831"/>
      <c r="AE44" s="832"/>
      <c r="AF44" s="833"/>
      <c r="AG44" s="834"/>
      <c r="AH44" s="834"/>
      <c r="AI44" s="834"/>
      <c r="AJ44" s="835"/>
      <c r="AK44" s="893"/>
      <c r="AL44" s="894"/>
      <c r="AM44" s="894"/>
      <c r="AN44" s="894"/>
      <c r="AO44" s="894"/>
      <c r="AP44" s="894"/>
      <c r="AQ44" s="894"/>
      <c r="AR44" s="894"/>
      <c r="AS44" s="894"/>
      <c r="AT44" s="894"/>
      <c r="AU44" s="894"/>
      <c r="AV44" s="894"/>
      <c r="AW44" s="894"/>
      <c r="AX44" s="894"/>
      <c r="AY44" s="894"/>
      <c r="AZ44" s="895"/>
      <c r="BA44" s="895"/>
      <c r="BB44" s="895"/>
      <c r="BC44" s="895"/>
      <c r="BD44" s="895"/>
      <c r="BE44" s="891"/>
      <c r="BF44" s="891"/>
      <c r="BG44" s="891"/>
      <c r="BH44" s="891"/>
      <c r="BI44" s="892"/>
      <c r="BJ44" s="230"/>
      <c r="BK44" s="230"/>
      <c r="BL44" s="230"/>
      <c r="BM44" s="230"/>
      <c r="BN44" s="230"/>
      <c r="BO44" s="243"/>
      <c r="BP44" s="243"/>
      <c r="BQ44" s="240">
        <v>38</v>
      </c>
      <c r="BR44" s="241"/>
      <c r="BS44" s="840"/>
      <c r="BT44" s="841"/>
      <c r="BU44" s="841"/>
      <c r="BV44" s="841"/>
      <c r="BW44" s="841"/>
      <c r="BX44" s="841"/>
      <c r="BY44" s="841"/>
      <c r="BZ44" s="841"/>
      <c r="CA44" s="841"/>
      <c r="CB44" s="841"/>
      <c r="CC44" s="841"/>
      <c r="CD44" s="841"/>
      <c r="CE44" s="841"/>
      <c r="CF44" s="841"/>
      <c r="CG44" s="842"/>
      <c r="CH44" s="812"/>
      <c r="CI44" s="813"/>
      <c r="CJ44" s="813"/>
      <c r="CK44" s="813"/>
      <c r="CL44" s="814"/>
      <c r="CM44" s="812"/>
      <c r="CN44" s="813"/>
      <c r="CO44" s="813"/>
      <c r="CP44" s="813"/>
      <c r="CQ44" s="814"/>
      <c r="CR44" s="812"/>
      <c r="CS44" s="813"/>
      <c r="CT44" s="813"/>
      <c r="CU44" s="813"/>
      <c r="CV44" s="814"/>
      <c r="CW44" s="812"/>
      <c r="CX44" s="813"/>
      <c r="CY44" s="813"/>
      <c r="CZ44" s="813"/>
      <c r="DA44" s="814"/>
      <c r="DB44" s="812"/>
      <c r="DC44" s="813"/>
      <c r="DD44" s="813"/>
      <c r="DE44" s="813"/>
      <c r="DF44" s="814"/>
      <c r="DG44" s="812"/>
      <c r="DH44" s="813"/>
      <c r="DI44" s="813"/>
      <c r="DJ44" s="813"/>
      <c r="DK44" s="814"/>
      <c r="DL44" s="812"/>
      <c r="DM44" s="813"/>
      <c r="DN44" s="813"/>
      <c r="DO44" s="813"/>
      <c r="DP44" s="814"/>
      <c r="DQ44" s="812"/>
      <c r="DR44" s="813"/>
      <c r="DS44" s="813"/>
      <c r="DT44" s="813"/>
      <c r="DU44" s="814"/>
      <c r="DV44" s="815"/>
      <c r="DW44" s="816"/>
      <c r="DX44" s="816"/>
      <c r="DY44" s="816"/>
      <c r="DZ44" s="817"/>
      <c r="EA44" s="224"/>
    </row>
    <row r="45" spans="1:131" s="225" customFormat="1" ht="26.25" customHeight="1" x14ac:dyDescent="0.15">
      <c r="A45" s="239">
        <v>18</v>
      </c>
      <c r="B45" s="827"/>
      <c r="C45" s="828"/>
      <c r="D45" s="828"/>
      <c r="E45" s="828"/>
      <c r="F45" s="828"/>
      <c r="G45" s="828"/>
      <c r="H45" s="828"/>
      <c r="I45" s="828"/>
      <c r="J45" s="828"/>
      <c r="K45" s="828"/>
      <c r="L45" s="828"/>
      <c r="M45" s="828"/>
      <c r="N45" s="828"/>
      <c r="O45" s="828"/>
      <c r="P45" s="829"/>
      <c r="Q45" s="830"/>
      <c r="R45" s="831"/>
      <c r="S45" s="831"/>
      <c r="T45" s="831"/>
      <c r="U45" s="831"/>
      <c r="V45" s="831"/>
      <c r="W45" s="831"/>
      <c r="X45" s="831"/>
      <c r="Y45" s="831"/>
      <c r="Z45" s="831"/>
      <c r="AA45" s="831"/>
      <c r="AB45" s="831"/>
      <c r="AC45" s="831"/>
      <c r="AD45" s="831"/>
      <c r="AE45" s="832"/>
      <c r="AF45" s="833"/>
      <c r="AG45" s="834"/>
      <c r="AH45" s="834"/>
      <c r="AI45" s="834"/>
      <c r="AJ45" s="835"/>
      <c r="AK45" s="893"/>
      <c r="AL45" s="894"/>
      <c r="AM45" s="894"/>
      <c r="AN45" s="894"/>
      <c r="AO45" s="894"/>
      <c r="AP45" s="894"/>
      <c r="AQ45" s="894"/>
      <c r="AR45" s="894"/>
      <c r="AS45" s="894"/>
      <c r="AT45" s="894"/>
      <c r="AU45" s="894"/>
      <c r="AV45" s="894"/>
      <c r="AW45" s="894"/>
      <c r="AX45" s="894"/>
      <c r="AY45" s="894"/>
      <c r="AZ45" s="895"/>
      <c r="BA45" s="895"/>
      <c r="BB45" s="895"/>
      <c r="BC45" s="895"/>
      <c r="BD45" s="895"/>
      <c r="BE45" s="891"/>
      <c r="BF45" s="891"/>
      <c r="BG45" s="891"/>
      <c r="BH45" s="891"/>
      <c r="BI45" s="892"/>
      <c r="BJ45" s="230"/>
      <c r="BK45" s="230"/>
      <c r="BL45" s="230"/>
      <c r="BM45" s="230"/>
      <c r="BN45" s="230"/>
      <c r="BO45" s="243"/>
      <c r="BP45" s="243"/>
      <c r="BQ45" s="240">
        <v>39</v>
      </c>
      <c r="BR45" s="241"/>
      <c r="BS45" s="840"/>
      <c r="BT45" s="841"/>
      <c r="BU45" s="841"/>
      <c r="BV45" s="841"/>
      <c r="BW45" s="841"/>
      <c r="BX45" s="841"/>
      <c r="BY45" s="841"/>
      <c r="BZ45" s="841"/>
      <c r="CA45" s="841"/>
      <c r="CB45" s="841"/>
      <c r="CC45" s="841"/>
      <c r="CD45" s="841"/>
      <c r="CE45" s="841"/>
      <c r="CF45" s="841"/>
      <c r="CG45" s="842"/>
      <c r="CH45" s="812"/>
      <c r="CI45" s="813"/>
      <c r="CJ45" s="813"/>
      <c r="CK45" s="813"/>
      <c r="CL45" s="814"/>
      <c r="CM45" s="812"/>
      <c r="CN45" s="813"/>
      <c r="CO45" s="813"/>
      <c r="CP45" s="813"/>
      <c r="CQ45" s="814"/>
      <c r="CR45" s="812"/>
      <c r="CS45" s="813"/>
      <c r="CT45" s="813"/>
      <c r="CU45" s="813"/>
      <c r="CV45" s="814"/>
      <c r="CW45" s="812"/>
      <c r="CX45" s="813"/>
      <c r="CY45" s="813"/>
      <c r="CZ45" s="813"/>
      <c r="DA45" s="814"/>
      <c r="DB45" s="812"/>
      <c r="DC45" s="813"/>
      <c r="DD45" s="813"/>
      <c r="DE45" s="813"/>
      <c r="DF45" s="814"/>
      <c r="DG45" s="812"/>
      <c r="DH45" s="813"/>
      <c r="DI45" s="813"/>
      <c r="DJ45" s="813"/>
      <c r="DK45" s="814"/>
      <c r="DL45" s="812"/>
      <c r="DM45" s="813"/>
      <c r="DN45" s="813"/>
      <c r="DO45" s="813"/>
      <c r="DP45" s="814"/>
      <c r="DQ45" s="812"/>
      <c r="DR45" s="813"/>
      <c r="DS45" s="813"/>
      <c r="DT45" s="813"/>
      <c r="DU45" s="814"/>
      <c r="DV45" s="815"/>
      <c r="DW45" s="816"/>
      <c r="DX45" s="816"/>
      <c r="DY45" s="816"/>
      <c r="DZ45" s="817"/>
      <c r="EA45" s="224"/>
    </row>
    <row r="46" spans="1:131" s="225" customFormat="1" ht="26.25" customHeight="1" x14ac:dyDescent="0.15">
      <c r="A46" s="239">
        <v>19</v>
      </c>
      <c r="B46" s="827"/>
      <c r="C46" s="828"/>
      <c r="D46" s="828"/>
      <c r="E46" s="828"/>
      <c r="F46" s="828"/>
      <c r="G46" s="828"/>
      <c r="H46" s="828"/>
      <c r="I46" s="828"/>
      <c r="J46" s="828"/>
      <c r="K46" s="828"/>
      <c r="L46" s="828"/>
      <c r="M46" s="828"/>
      <c r="N46" s="828"/>
      <c r="O46" s="828"/>
      <c r="P46" s="829"/>
      <c r="Q46" s="830"/>
      <c r="R46" s="831"/>
      <c r="S46" s="831"/>
      <c r="T46" s="831"/>
      <c r="U46" s="831"/>
      <c r="V46" s="831"/>
      <c r="W46" s="831"/>
      <c r="X46" s="831"/>
      <c r="Y46" s="831"/>
      <c r="Z46" s="831"/>
      <c r="AA46" s="831"/>
      <c r="AB46" s="831"/>
      <c r="AC46" s="831"/>
      <c r="AD46" s="831"/>
      <c r="AE46" s="832"/>
      <c r="AF46" s="833"/>
      <c r="AG46" s="834"/>
      <c r="AH46" s="834"/>
      <c r="AI46" s="834"/>
      <c r="AJ46" s="835"/>
      <c r="AK46" s="893"/>
      <c r="AL46" s="894"/>
      <c r="AM46" s="894"/>
      <c r="AN46" s="894"/>
      <c r="AO46" s="894"/>
      <c r="AP46" s="894"/>
      <c r="AQ46" s="894"/>
      <c r="AR46" s="894"/>
      <c r="AS46" s="894"/>
      <c r="AT46" s="894"/>
      <c r="AU46" s="894"/>
      <c r="AV46" s="894"/>
      <c r="AW46" s="894"/>
      <c r="AX46" s="894"/>
      <c r="AY46" s="894"/>
      <c r="AZ46" s="895"/>
      <c r="BA46" s="895"/>
      <c r="BB46" s="895"/>
      <c r="BC46" s="895"/>
      <c r="BD46" s="895"/>
      <c r="BE46" s="891"/>
      <c r="BF46" s="891"/>
      <c r="BG46" s="891"/>
      <c r="BH46" s="891"/>
      <c r="BI46" s="892"/>
      <c r="BJ46" s="230"/>
      <c r="BK46" s="230"/>
      <c r="BL46" s="230"/>
      <c r="BM46" s="230"/>
      <c r="BN46" s="230"/>
      <c r="BO46" s="243"/>
      <c r="BP46" s="243"/>
      <c r="BQ46" s="240">
        <v>40</v>
      </c>
      <c r="BR46" s="241"/>
      <c r="BS46" s="840"/>
      <c r="BT46" s="841"/>
      <c r="BU46" s="841"/>
      <c r="BV46" s="841"/>
      <c r="BW46" s="841"/>
      <c r="BX46" s="841"/>
      <c r="BY46" s="841"/>
      <c r="BZ46" s="841"/>
      <c r="CA46" s="841"/>
      <c r="CB46" s="841"/>
      <c r="CC46" s="841"/>
      <c r="CD46" s="841"/>
      <c r="CE46" s="841"/>
      <c r="CF46" s="841"/>
      <c r="CG46" s="842"/>
      <c r="CH46" s="812"/>
      <c r="CI46" s="813"/>
      <c r="CJ46" s="813"/>
      <c r="CK46" s="813"/>
      <c r="CL46" s="814"/>
      <c r="CM46" s="812"/>
      <c r="CN46" s="813"/>
      <c r="CO46" s="813"/>
      <c r="CP46" s="813"/>
      <c r="CQ46" s="814"/>
      <c r="CR46" s="812"/>
      <c r="CS46" s="813"/>
      <c r="CT46" s="813"/>
      <c r="CU46" s="813"/>
      <c r="CV46" s="814"/>
      <c r="CW46" s="812"/>
      <c r="CX46" s="813"/>
      <c r="CY46" s="813"/>
      <c r="CZ46" s="813"/>
      <c r="DA46" s="814"/>
      <c r="DB46" s="812"/>
      <c r="DC46" s="813"/>
      <c r="DD46" s="813"/>
      <c r="DE46" s="813"/>
      <c r="DF46" s="814"/>
      <c r="DG46" s="812"/>
      <c r="DH46" s="813"/>
      <c r="DI46" s="813"/>
      <c r="DJ46" s="813"/>
      <c r="DK46" s="814"/>
      <c r="DL46" s="812"/>
      <c r="DM46" s="813"/>
      <c r="DN46" s="813"/>
      <c r="DO46" s="813"/>
      <c r="DP46" s="814"/>
      <c r="DQ46" s="812"/>
      <c r="DR46" s="813"/>
      <c r="DS46" s="813"/>
      <c r="DT46" s="813"/>
      <c r="DU46" s="814"/>
      <c r="DV46" s="815"/>
      <c r="DW46" s="816"/>
      <c r="DX46" s="816"/>
      <c r="DY46" s="816"/>
      <c r="DZ46" s="817"/>
      <c r="EA46" s="224"/>
    </row>
    <row r="47" spans="1:131" s="225" customFormat="1" ht="26.25" customHeight="1" x14ac:dyDescent="0.15">
      <c r="A47" s="239">
        <v>20</v>
      </c>
      <c r="B47" s="827"/>
      <c r="C47" s="828"/>
      <c r="D47" s="828"/>
      <c r="E47" s="828"/>
      <c r="F47" s="828"/>
      <c r="G47" s="828"/>
      <c r="H47" s="828"/>
      <c r="I47" s="828"/>
      <c r="J47" s="828"/>
      <c r="K47" s="828"/>
      <c r="L47" s="828"/>
      <c r="M47" s="828"/>
      <c r="N47" s="828"/>
      <c r="O47" s="828"/>
      <c r="P47" s="829"/>
      <c r="Q47" s="830"/>
      <c r="R47" s="831"/>
      <c r="S47" s="831"/>
      <c r="T47" s="831"/>
      <c r="U47" s="831"/>
      <c r="V47" s="831"/>
      <c r="W47" s="831"/>
      <c r="X47" s="831"/>
      <c r="Y47" s="831"/>
      <c r="Z47" s="831"/>
      <c r="AA47" s="831"/>
      <c r="AB47" s="831"/>
      <c r="AC47" s="831"/>
      <c r="AD47" s="831"/>
      <c r="AE47" s="832"/>
      <c r="AF47" s="833"/>
      <c r="AG47" s="834"/>
      <c r="AH47" s="834"/>
      <c r="AI47" s="834"/>
      <c r="AJ47" s="835"/>
      <c r="AK47" s="893"/>
      <c r="AL47" s="894"/>
      <c r="AM47" s="894"/>
      <c r="AN47" s="894"/>
      <c r="AO47" s="894"/>
      <c r="AP47" s="894"/>
      <c r="AQ47" s="894"/>
      <c r="AR47" s="894"/>
      <c r="AS47" s="894"/>
      <c r="AT47" s="894"/>
      <c r="AU47" s="894"/>
      <c r="AV47" s="894"/>
      <c r="AW47" s="894"/>
      <c r="AX47" s="894"/>
      <c r="AY47" s="894"/>
      <c r="AZ47" s="895"/>
      <c r="BA47" s="895"/>
      <c r="BB47" s="895"/>
      <c r="BC47" s="895"/>
      <c r="BD47" s="895"/>
      <c r="BE47" s="891"/>
      <c r="BF47" s="891"/>
      <c r="BG47" s="891"/>
      <c r="BH47" s="891"/>
      <c r="BI47" s="892"/>
      <c r="BJ47" s="230"/>
      <c r="BK47" s="230"/>
      <c r="BL47" s="230"/>
      <c r="BM47" s="230"/>
      <c r="BN47" s="230"/>
      <c r="BO47" s="243"/>
      <c r="BP47" s="243"/>
      <c r="BQ47" s="240">
        <v>41</v>
      </c>
      <c r="BR47" s="241"/>
      <c r="BS47" s="840"/>
      <c r="BT47" s="841"/>
      <c r="BU47" s="841"/>
      <c r="BV47" s="841"/>
      <c r="BW47" s="841"/>
      <c r="BX47" s="841"/>
      <c r="BY47" s="841"/>
      <c r="BZ47" s="841"/>
      <c r="CA47" s="841"/>
      <c r="CB47" s="841"/>
      <c r="CC47" s="841"/>
      <c r="CD47" s="841"/>
      <c r="CE47" s="841"/>
      <c r="CF47" s="841"/>
      <c r="CG47" s="842"/>
      <c r="CH47" s="812"/>
      <c r="CI47" s="813"/>
      <c r="CJ47" s="813"/>
      <c r="CK47" s="813"/>
      <c r="CL47" s="814"/>
      <c r="CM47" s="812"/>
      <c r="CN47" s="813"/>
      <c r="CO47" s="813"/>
      <c r="CP47" s="813"/>
      <c r="CQ47" s="814"/>
      <c r="CR47" s="812"/>
      <c r="CS47" s="813"/>
      <c r="CT47" s="813"/>
      <c r="CU47" s="813"/>
      <c r="CV47" s="814"/>
      <c r="CW47" s="812"/>
      <c r="CX47" s="813"/>
      <c r="CY47" s="813"/>
      <c r="CZ47" s="813"/>
      <c r="DA47" s="814"/>
      <c r="DB47" s="812"/>
      <c r="DC47" s="813"/>
      <c r="DD47" s="813"/>
      <c r="DE47" s="813"/>
      <c r="DF47" s="814"/>
      <c r="DG47" s="812"/>
      <c r="DH47" s="813"/>
      <c r="DI47" s="813"/>
      <c r="DJ47" s="813"/>
      <c r="DK47" s="814"/>
      <c r="DL47" s="812"/>
      <c r="DM47" s="813"/>
      <c r="DN47" s="813"/>
      <c r="DO47" s="813"/>
      <c r="DP47" s="814"/>
      <c r="DQ47" s="812"/>
      <c r="DR47" s="813"/>
      <c r="DS47" s="813"/>
      <c r="DT47" s="813"/>
      <c r="DU47" s="814"/>
      <c r="DV47" s="815"/>
      <c r="DW47" s="816"/>
      <c r="DX47" s="816"/>
      <c r="DY47" s="816"/>
      <c r="DZ47" s="817"/>
      <c r="EA47" s="224"/>
    </row>
    <row r="48" spans="1:131" s="225" customFormat="1" ht="26.25" customHeight="1" x14ac:dyDescent="0.15">
      <c r="A48" s="239">
        <v>21</v>
      </c>
      <c r="B48" s="827"/>
      <c r="C48" s="828"/>
      <c r="D48" s="828"/>
      <c r="E48" s="828"/>
      <c r="F48" s="828"/>
      <c r="G48" s="828"/>
      <c r="H48" s="828"/>
      <c r="I48" s="828"/>
      <c r="J48" s="828"/>
      <c r="K48" s="828"/>
      <c r="L48" s="828"/>
      <c r="M48" s="828"/>
      <c r="N48" s="828"/>
      <c r="O48" s="828"/>
      <c r="P48" s="829"/>
      <c r="Q48" s="830"/>
      <c r="R48" s="831"/>
      <c r="S48" s="831"/>
      <c r="T48" s="831"/>
      <c r="U48" s="831"/>
      <c r="V48" s="831"/>
      <c r="W48" s="831"/>
      <c r="X48" s="831"/>
      <c r="Y48" s="831"/>
      <c r="Z48" s="831"/>
      <c r="AA48" s="831"/>
      <c r="AB48" s="831"/>
      <c r="AC48" s="831"/>
      <c r="AD48" s="831"/>
      <c r="AE48" s="832"/>
      <c r="AF48" s="833"/>
      <c r="AG48" s="834"/>
      <c r="AH48" s="834"/>
      <c r="AI48" s="834"/>
      <c r="AJ48" s="835"/>
      <c r="AK48" s="893"/>
      <c r="AL48" s="894"/>
      <c r="AM48" s="894"/>
      <c r="AN48" s="894"/>
      <c r="AO48" s="894"/>
      <c r="AP48" s="894"/>
      <c r="AQ48" s="894"/>
      <c r="AR48" s="894"/>
      <c r="AS48" s="894"/>
      <c r="AT48" s="894"/>
      <c r="AU48" s="894"/>
      <c r="AV48" s="894"/>
      <c r="AW48" s="894"/>
      <c r="AX48" s="894"/>
      <c r="AY48" s="894"/>
      <c r="AZ48" s="895"/>
      <c r="BA48" s="895"/>
      <c r="BB48" s="895"/>
      <c r="BC48" s="895"/>
      <c r="BD48" s="895"/>
      <c r="BE48" s="891"/>
      <c r="BF48" s="891"/>
      <c r="BG48" s="891"/>
      <c r="BH48" s="891"/>
      <c r="BI48" s="892"/>
      <c r="BJ48" s="230"/>
      <c r="BK48" s="230"/>
      <c r="BL48" s="230"/>
      <c r="BM48" s="230"/>
      <c r="BN48" s="230"/>
      <c r="BO48" s="243"/>
      <c r="BP48" s="243"/>
      <c r="BQ48" s="240">
        <v>42</v>
      </c>
      <c r="BR48" s="241"/>
      <c r="BS48" s="840"/>
      <c r="BT48" s="841"/>
      <c r="BU48" s="841"/>
      <c r="BV48" s="841"/>
      <c r="BW48" s="841"/>
      <c r="BX48" s="841"/>
      <c r="BY48" s="841"/>
      <c r="BZ48" s="841"/>
      <c r="CA48" s="841"/>
      <c r="CB48" s="841"/>
      <c r="CC48" s="841"/>
      <c r="CD48" s="841"/>
      <c r="CE48" s="841"/>
      <c r="CF48" s="841"/>
      <c r="CG48" s="842"/>
      <c r="CH48" s="812"/>
      <c r="CI48" s="813"/>
      <c r="CJ48" s="813"/>
      <c r="CK48" s="813"/>
      <c r="CL48" s="814"/>
      <c r="CM48" s="812"/>
      <c r="CN48" s="813"/>
      <c r="CO48" s="813"/>
      <c r="CP48" s="813"/>
      <c r="CQ48" s="814"/>
      <c r="CR48" s="812"/>
      <c r="CS48" s="813"/>
      <c r="CT48" s="813"/>
      <c r="CU48" s="813"/>
      <c r="CV48" s="814"/>
      <c r="CW48" s="812"/>
      <c r="CX48" s="813"/>
      <c r="CY48" s="813"/>
      <c r="CZ48" s="813"/>
      <c r="DA48" s="814"/>
      <c r="DB48" s="812"/>
      <c r="DC48" s="813"/>
      <c r="DD48" s="813"/>
      <c r="DE48" s="813"/>
      <c r="DF48" s="814"/>
      <c r="DG48" s="812"/>
      <c r="DH48" s="813"/>
      <c r="DI48" s="813"/>
      <c r="DJ48" s="813"/>
      <c r="DK48" s="814"/>
      <c r="DL48" s="812"/>
      <c r="DM48" s="813"/>
      <c r="DN48" s="813"/>
      <c r="DO48" s="813"/>
      <c r="DP48" s="814"/>
      <c r="DQ48" s="812"/>
      <c r="DR48" s="813"/>
      <c r="DS48" s="813"/>
      <c r="DT48" s="813"/>
      <c r="DU48" s="814"/>
      <c r="DV48" s="815"/>
      <c r="DW48" s="816"/>
      <c r="DX48" s="816"/>
      <c r="DY48" s="816"/>
      <c r="DZ48" s="817"/>
      <c r="EA48" s="224"/>
    </row>
    <row r="49" spans="1:131" s="225" customFormat="1" ht="26.25" customHeight="1" x14ac:dyDescent="0.15">
      <c r="A49" s="239">
        <v>22</v>
      </c>
      <c r="B49" s="827"/>
      <c r="C49" s="828"/>
      <c r="D49" s="828"/>
      <c r="E49" s="828"/>
      <c r="F49" s="828"/>
      <c r="G49" s="828"/>
      <c r="H49" s="828"/>
      <c r="I49" s="828"/>
      <c r="J49" s="828"/>
      <c r="K49" s="828"/>
      <c r="L49" s="828"/>
      <c r="M49" s="828"/>
      <c r="N49" s="828"/>
      <c r="O49" s="828"/>
      <c r="P49" s="829"/>
      <c r="Q49" s="830"/>
      <c r="R49" s="831"/>
      <c r="S49" s="831"/>
      <c r="T49" s="831"/>
      <c r="U49" s="831"/>
      <c r="V49" s="831"/>
      <c r="W49" s="831"/>
      <c r="X49" s="831"/>
      <c r="Y49" s="831"/>
      <c r="Z49" s="831"/>
      <c r="AA49" s="831"/>
      <c r="AB49" s="831"/>
      <c r="AC49" s="831"/>
      <c r="AD49" s="831"/>
      <c r="AE49" s="832"/>
      <c r="AF49" s="833"/>
      <c r="AG49" s="834"/>
      <c r="AH49" s="834"/>
      <c r="AI49" s="834"/>
      <c r="AJ49" s="835"/>
      <c r="AK49" s="893"/>
      <c r="AL49" s="894"/>
      <c r="AM49" s="894"/>
      <c r="AN49" s="894"/>
      <c r="AO49" s="894"/>
      <c r="AP49" s="894"/>
      <c r="AQ49" s="894"/>
      <c r="AR49" s="894"/>
      <c r="AS49" s="894"/>
      <c r="AT49" s="894"/>
      <c r="AU49" s="894"/>
      <c r="AV49" s="894"/>
      <c r="AW49" s="894"/>
      <c r="AX49" s="894"/>
      <c r="AY49" s="894"/>
      <c r="AZ49" s="895"/>
      <c r="BA49" s="895"/>
      <c r="BB49" s="895"/>
      <c r="BC49" s="895"/>
      <c r="BD49" s="895"/>
      <c r="BE49" s="891"/>
      <c r="BF49" s="891"/>
      <c r="BG49" s="891"/>
      <c r="BH49" s="891"/>
      <c r="BI49" s="892"/>
      <c r="BJ49" s="230"/>
      <c r="BK49" s="230"/>
      <c r="BL49" s="230"/>
      <c r="BM49" s="230"/>
      <c r="BN49" s="230"/>
      <c r="BO49" s="243"/>
      <c r="BP49" s="243"/>
      <c r="BQ49" s="240">
        <v>43</v>
      </c>
      <c r="BR49" s="241"/>
      <c r="BS49" s="840"/>
      <c r="BT49" s="841"/>
      <c r="BU49" s="841"/>
      <c r="BV49" s="841"/>
      <c r="BW49" s="841"/>
      <c r="BX49" s="841"/>
      <c r="BY49" s="841"/>
      <c r="BZ49" s="841"/>
      <c r="CA49" s="841"/>
      <c r="CB49" s="841"/>
      <c r="CC49" s="841"/>
      <c r="CD49" s="841"/>
      <c r="CE49" s="841"/>
      <c r="CF49" s="841"/>
      <c r="CG49" s="842"/>
      <c r="CH49" s="812"/>
      <c r="CI49" s="813"/>
      <c r="CJ49" s="813"/>
      <c r="CK49" s="813"/>
      <c r="CL49" s="814"/>
      <c r="CM49" s="812"/>
      <c r="CN49" s="813"/>
      <c r="CO49" s="813"/>
      <c r="CP49" s="813"/>
      <c r="CQ49" s="814"/>
      <c r="CR49" s="812"/>
      <c r="CS49" s="813"/>
      <c r="CT49" s="813"/>
      <c r="CU49" s="813"/>
      <c r="CV49" s="814"/>
      <c r="CW49" s="812"/>
      <c r="CX49" s="813"/>
      <c r="CY49" s="813"/>
      <c r="CZ49" s="813"/>
      <c r="DA49" s="814"/>
      <c r="DB49" s="812"/>
      <c r="DC49" s="813"/>
      <c r="DD49" s="813"/>
      <c r="DE49" s="813"/>
      <c r="DF49" s="814"/>
      <c r="DG49" s="812"/>
      <c r="DH49" s="813"/>
      <c r="DI49" s="813"/>
      <c r="DJ49" s="813"/>
      <c r="DK49" s="814"/>
      <c r="DL49" s="812"/>
      <c r="DM49" s="813"/>
      <c r="DN49" s="813"/>
      <c r="DO49" s="813"/>
      <c r="DP49" s="814"/>
      <c r="DQ49" s="812"/>
      <c r="DR49" s="813"/>
      <c r="DS49" s="813"/>
      <c r="DT49" s="813"/>
      <c r="DU49" s="814"/>
      <c r="DV49" s="815"/>
      <c r="DW49" s="816"/>
      <c r="DX49" s="816"/>
      <c r="DY49" s="816"/>
      <c r="DZ49" s="817"/>
      <c r="EA49" s="224"/>
    </row>
    <row r="50" spans="1:131" s="225" customFormat="1" ht="26.25" customHeight="1" x14ac:dyDescent="0.15">
      <c r="A50" s="239">
        <v>23</v>
      </c>
      <c r="B50" s="827"/>
      <c r="C50" s="828"/>
      <c r="D50" s="828"/>
      <c r="E50" s="828"/>
      <c r="F50" s="828"/>
      <c r="G50" s="828"/>
      <c r="H50" s="828"/>
      <c r="I50" s="828"/>
      <c r="J50" s="828"/>
      <c r="K50" s="828"/>
      <c r="L50" s="828"/>
      <c r="M50" s="828"/>
      <c r="N50" s="828"/>
      <c r="O50" s="828"/>
      <c r="P50" s="829"/>
      <c r="Q50" s="896"/>
      <c r="R50" s="897"/>
      <c r="S50" s="897"/>
      <c r="T50" s="897"/>
      <c r="U50" s="897"/>
      <c r="V50" s="897"/>
      <c r="W50" s="897"/>
      <c r="X50" s="897"/>
      <c r="Y50" s="897"/>
      <c r="Z50" s="897"/>
      <c r="AA50" s="897"/>
      <c r="AB50" s="897"/>
      <c r="AC50" s="897"/>
      <c r="AD50" s="897"/>
      <c r="AE50" s="898"/>
      <c r="AF50" s="833"/>
      <c r="AG50" s="834"/>
      <c r="AH50" s="834"/>
      <c r="AI50" s="834"/>
      <c r="AJ50" s="835"/>
      <c r="AK50" s="899"/>
      <c r="AL50" s="897"/>
      <c r="AM50" s="897"/>
      <c r="AN50" s="897"/>
      <c r="AO50" s="897"/>
      <c r="AP50" s="897"/>
      <c r="AQ50" s="897"/>
      <c r="AR50" s="897"/>
      <c r="AS50" s="897"/>
      <c r="AT50" s="897"/>
      <c r="AU50" s="897"/>
      <c r="AV50" s="897"/>
      <c r="AW50" s="897"/>
      <c r="AX50" s="897"/>
      <c r="AY50" s="897"/>
      <c r="AZ50" s="900"/>
      <c r="BA50" s="900"/>
      <c r="BB50" s="900"/>
      <c r="BC50" s="900"/>
      <c r="BD50" s="900"/>
      <c r="BE50" s="891"/>
      <c r="BF50" s="891"/>
      <c r="BG50" s="891"/>
      <c r="BH50" s="891"/>
      <c r="BI50" s="892"/>
      <c r="BJ50" s="230"/>
      <c r="BK50" s="230"/>
      <c r="BL50" s="230"/>
      <c r="BM50" s="230"/>
      <c r="BN50" s="230"/>
      <c r="BO50" s="243"/>
      <c r="BP50" s="243"/>
      <c r="BQ50" s="240">
        <v>44</v>
      </c>
      <c r="BR50" s="241"/>
      <c r="BS50" s="840"/>
      <c r="BT50" s="841"/>
      <c r="BU50" s="841"/>
      <c r="BV50" s="841"/>
      <c r="BW50" s="841"/>
      <c r="BX50" s="841"/>
      <c r="BY50" s="841"/>
      <c r="BZ50" s="841"/>
      <c r="CA50" s="841"/>
      <c r="CB50" s="841"/>
      <c r="CC50" s="841"/>
      <c r="CD50" s="841"/>
      <c r="CE50" s="841"/>
      <c r="CF50" s="841"/>
      <c r="CG50" s="842"/>
      <c r="CH50" s="812"/>
      <c r="CI50" s="813"/>
      <c r="CJ50" s="813"/>
      <c r="CK50" s="813"/>
      <c r="CL50" s="814"/>
      <c r="CM50" s="812"/>
      <c r="CN50" s="813"/>
      <c r="CO50" s="813"/>
      <c r="CP50" s="813"/>
      <c r="CQ50" s="814"/>
      <c r="CR50" s="812"/>
      <c r="CS50" s="813"/>
      <c r="CT50" s="813"/>
      <c r="CU50" s="813"/>
      <c r="CV50" s="814"/>
      <c r="CW50" s="812"/>
      <c r="CX50" s="813"/>
      <c r="CY50" s="813"/>
      <c r="CZ50" s="813"/>
      <c r="DA50" s="814"/>
      <c r="DB50" s="812"/>
      <c r="DC50" s="813"/>
      <c r="DD50" s="813"/>
      <c r="DE50" s="813"/>
      <c r="DF50" s="814"/>
      <c r="DG50" s="812"/>
      <c r="DH50" s="813"/>
      <c r="DI50" s="813"/>
      <c r="DJ50" s="813"/>
      <c r="DK50" s="814"/>
      <c r="DL50" s="812"/>
      <c r="DM50" s="813"/>
      <c r="DN50" s="813"/>
      <c r="DO50" s="813"/>
      <c r="DP50" s="814"/>
      <c r="DQ50" s="812"/>
      <c r="DR50" s="813"/>
      <c r="DS50" s="813"/>
      <c r="DT50" s="813"/>
      <c r="DU50" s="814"/>
      <c r="DV50" s="815"/>
      <c r="DW50" s="816"/>
      <c r="DX50" s="816"/>
      <c r="DY50" s="816"/>
      <c r="DZ50" s="817"/>
      <c r="EA50" s="224"/>
    </row>
    <row r="51" spans="1:131" s="225" customFormat="1" ht="26.25" customHeight="1" x14ac:dyDescent="0.15">
      <c r="A51" s="239">
        <v>24</v>
      </c>
      <c r="B51" s="827"/>
      <c r="C51" s="828"/>
      <c r="D51" s="828"/>
      <c r="E51" s="828"/>
      <c r="F51" s="828"/>
      <c r="G51" s="828"/>
      <c r="H51" s="828"/>
      <c r="I51" s="828"/>
      <c r="J51" s="828"/>
      <c r="K51" s="828"/>
      <c r="L51" s="828"/>
      <c r="M51" s="828"/>
      <c r="N51" s="828"/>
      <c r="O51" s="828"/>
      <c r="P51" s="829"/>
      <c r="Q51" s="896"/>
      <c r="R51" s="897"/>
      <c r="S51" s="897"/>
      <c r="T51" s="897"/>
      <c r="U51" s="897"/>
      <c r="V51" s="897"/>
      <c r="W51" s="897"/>
      <c r="X51" s="897"/>
      <c r="Y51" s="897"/>
      <c r="Z51" s="897"/>
      <c r="AA51" s="897"/>
      <c r="AB51" s="897"/>
      <c r="AC51" s="897"/>
      <c r="AD51" s="897"/>
      <c r="AE51" s="898"/>
      <c r="AF51" s="833"/>
      <c r="AG51" s="834"/>
      <c r="AH51" s="834"/>
      <c r="AI51" s="834"/>
      <c r="AJ51" s="835"/>
      <c r="AK51" s="899"/>
      <c r="AL51" s="897"/>
      <c r="AM51" s="897"/>
      <c r="AN51" s="897"/>
      <c r="AO51" s="897"/>
      <c r="AP51" s="897"/>
      <c r="AQ51" s="897"/>
      <c r="AR51" s="897"/>
      <c r="AS51" s="897"/>
      <c r="AT51" s="897"/>
      <c r="AU51" s="897"/>
      <c r="AV51" s="897"/>
      <c r="AW51" s="897"/>
      <c r="AX51" s="897"/>
      <c r="AY51" s="897"/>
      <c r="AZ51" s="900"/>
      <c r="BA51" s="900"/>
      <c r="BB51" s="900"/>
      <c r="BC51" s="900"/>
      <c r="BD51" s="900"/>
      <c r="BE51" s="891"/>
      <c r="BF51" s="891"/>
      <c r="BG51" s="891"/>
      <c r="BH51" s="891"/>
      <c r="BI51" s="892"/>
      <c r="BJ51" s="230"/>
      <c r="BK51" s="230"/>
      <c r="BL51" s="230"/>
      <c r="BM51" s="230"/>
      <c r="BN51" s="230"/>
      <c r="BO51" s="243"/>
      <c r="BP51" s="243"/>
      <c r="BQ51" s="240">
        <v>45</v>
      </c>
      <c r="BR51" s="241"/>
      <c r="BS51" s="840"/>
      <c r="BT51" s="841"/>
      <c r="BU51" s="841"/>
      <c r="BV51" s="841"/>
      <c r="BW51" s="841"/>
      <c r="BX51" s="841"/>
      <c r="BY51" s="841"/>
      <c r="BZ51" s="841"/>
      <c r="CA51" s="841"/>
      <c r="CB51" s="841"/>
      <c r="CC51" s="841"/>
      <c r="CD51" s="841"/>
      <c r="CE51" s="841"/>
      <c r="CF51" s="841"/>
      <c r="CG51" s="842"/>
      <c r="CH51" s="812"/>
      <c r="CI51" s="813"/>
      <c r="CJ51" s="813"/>
      <c r="CK51" s="813"/>
      <c r="CL51" s="814"/>
      <c r="CM51" s="812"/>
      <c r="CN51" s="813"/>
      <c r="CO51" s="813"/>
      <c r="CP51" s="813"/>
      <c r="CQ51" s="814"/>
      <c r="CR51" s="812"/>
      <c r="CS51" s="813"/>
      <c r="CT51" s="813"/>
      <c r="CU51" s="813"/>
      <c r="CV51" s="814"/>
      <c r="CW51" s="812"/>
      <c r="CX51" s="813"/>
      <c r="CY51" s="813"/>
      <c r="CZ51" s="813"/>
      <c r="DA51" s="814"/>
      <c r="DB51" s="812"/>
      <c r="DC51" s="813"/>
      <c r="DD51" s="813"/>
      <c r="DE51" s="813"/>
      <c r="DF51" s="814"/>
      <c r="DG51" s="812"/>
      <c r="DH51" s="813"/>
      <c r="DI51" s="813"/>
      <c r="DJ51" s="813"/>
      <c r="DK51" s="814"/>
      <c r="DL51" s="812"/>
      <c r="DM51" s="813"/>
      <c r="DN51" s="813"/>
      <c r="DO51" s="813"/>
      <c r="DP51" s="814"/>
      <c r="DQ51" s="812"/>
      <c r="DR51" s="813"/>
      <c r="DS51" s="813"/>
      <c r="DT51" s="813"/>
      <c r="DU51" s="814"/>
      <c r="DV51" s="815"/>
      <c r="DW51" s="816"/>
      <c r="DX51" s="816"/>
      <c r="DY51" s="816"/>
      <c r="DZ51" s="817"/>
      <c r="EA51" s="224"/>
    </row>
    <row r="52" spans="1:131" s="225" customFormat="1" ht="26.25" customHeight="1" x14ac:dyDescent="0.15">
      <c r="A52" s="239">
        <v>25</v>
      </c>
      <c r="B52" s="827"/>
      <c r="C52" s="828"/>
      <c r="D52" s="828"/>
      <c r="E52" s="828"/>
      <c r="F52" s="828"/>
      <c r="G52" s="828"/>
      <c r="H52" s="828"/>
      <c r="I52" s="828"/>
      <c r="J52" s="828"/>
      <c r="K52" s="828"/>
      <c r="L52" s="828"/>
      <c r="M52" s="828"/>
      <c r="N52" s="828"/>
      <c r="O52" s="828"/>
      <c r="P52" s="829"/>
      <c r="Q52" s="896"/>
      <c r="R52" s="897"/>
      <c r="S52" s="897"/>
      <c r="T52" s="897"/>
      <c r="U52" s="897"/>
      <c r="V52" s="897"/>
      <c r="W52" s="897"/>
      <c r="X52" s="897"/>
      <c r="Y52" s="897"/>
      <c r="Z52" s="897"/>
      <c r="AA52" s="897"/>
      <c r="AB52" s="897"/>
      <c r="AC52" s="897"/>
      <c r="AD52" s="897"/>
      <c r="AE52" s="898"/>
      <c r="AF52" s="833"/>
      <c r="AG52" s="834"/>
      <c r="AH52" s="834"/>
      <c r="AI52" s="834"/>
      <c r="AJ52" s="835"/>
      <c r="AK52" s="899"/>
      <c r="AL52" s="897"/>
      <c r="AM52" s="897"/>
      <c r="AN52" s="897"/>
      <c r="AO52" s="897"/>
      <c r="AP52" s="897"/>
      <c r="AQ52" s="897"/>
      <c r="AR52" s="897"/>
      <c r="AS52" s="897"/>
      <c r="AT52" s="897"/>
      <c r="AU52" s="897"/>
      <c r="AV52" s="897"/>
      <c r="AW52" s="897"/>
      <c r="AX52" s="897"/>
      <c r="AY52" s="897"/>
      <c r="AZ52" s="900"/>
      <c r="BA52" s="900"/>
      <c r="BB52" s="900"/>
      <c r="BC52" s="900"/>
      <c r="BD52" s="900"/>
      <c r="BE52" s="891"/>
      <c r="BF52" s="891"/>
      <c r="BG52" s="891"/>
      <c r="BH52" s="891"/>
      <c r="BI52" s="892"/>
      <c r="BJ52" s="230"/>
      <c r="BK52" s="230"/>
      <c r="BL52" s="230"/>
      <c r="BM52" s="230"/>
      <c r="BN52" s="230"/>
      <c r="BO52" s="243"/>
      <c r="BP52" s="243"/>
      <c r="BQ52" s="240">
        <v>46</v>
      </c>
      <c r="BR52" s="241"/>
      <c r="BS52" s="840"/>
      <c r="BT52" s="841"/>
      <c r="BU52" s="841"/>
      <c r="BV52" s="841"/>
      <c r="BW52" s="841"/>
      <c r="BX52" s="841"/>
      <c r="BY52" s="841"/>
      <c r="BZ52" s="841"/>
      <c r="CA52" s="841"/>
      <c r="CB52" s="841"/>
      <c r="CC52" s="841"/>
      <c r="CD52" s="841"/>
      <c r="CE52" s="841"/>
      <c r="CF52" s="841"/>
      <c r="CG52" s="842"/>
      <c r="CH52" s="812"/>
      <c r="CI52" s="813"/>
      <c r="CJ52" s="813"/>
      <c r="CK52" s="813"/>
      <c r="CL52" s="814"/>
      <c r="CM52" s="812"/>
      <c r="CN52" s="813"/>
      <c r="CO52" s="813"/>
      <c r="CP52" s="813"/>
      <c r="CQ52" s="814"/>
      <c r="CR52" s="812"/>
      <c r="CS52" s="813"/>
      <c r="CT52" s="813"/>
      <c r="CU52" s="813"/>
      <c r="CV52" s="814"/>
      <c r="CW52" s="812"/>
      <c r="CX52" s="813"/>
      <c r="CY52" s="813"/>
      <c r="CZ52" s="813"/>
      <c r="DA52" s="814"/>
      <c r="DB52" s="812"/>
      <c r="DC52" s="813"/>
      <c r="DD52" s="813"/>
      <c r="DE52" s="813"/>
      <c r="DF52" s="814"/>
      <c r="DG52" s="812"/>
      <c r="DH52" s="813"/>
      <c r="DI52" s="813"/>
      <c r="DJ52" s="813"/>
      <c r="DK52" s="814"/>
      <c r="DL52" s="812"/>
      <c r="DM52" s="813"/>
      <c r="DN52" s="813"/>
      <c r="DO52" s="813"/>
      <c r="DP52" s="814"/>
      <c r="DQ52" s="812"/>
      <c r="DR52" s="813"/>
      <c r="DS52" s="813"/>
      <c r="DT52" s="813"/>
      <c r="DU52" s="814"/>
      <c r="DV52" s="815"/>
      <c r="DW52" s="816"/>
      <c r="DX52" s="816"/>
      <c r="DY52" s="816"/>
      <c r="DZ52" s="817"/>
      <c r="EA52" s="224"/>
    </row>
    <row r="53" spans="1:131" s="225" customFormat="1" ht="26.25" customHeight="1" x14ac:dyDescent="0.15">
      <c r="A53" s="239">
        <v>26</v>
      </c>
      <c r="B53" s="827"/>
      <c r="C53" s="828"/>
      <c r="D53" s="828"/>
      <c r="E53" s="828"/>
      <c r="F53" s="828"/>
      <c r="G53" s="828"/>
      <c r="H53" s="828"/>
      <c r="I53" s="828"/>
      <c r="J53" s="828"/>
      <c r="K53" s="828"/>
      <c r="L53" s="828"/>
      <c r="M53" s="828"/>
      <c r="N53" s="828"/>
      <c r="O53" s="828"/>
      <c r="P53" s="829"/>
      <c r="Q53" s="896"/>
      <c r="R53" s="897"/>
      <c r="S53" s="897"/>
      <c r="T53" s="897"/>
      <c r="U53" s="897"/>
      <c r="V53" s="897"/>
      <c r="W53" s="897"/>
      <c r="X53" s="897"/>
      <c r="Y53" s="897"/>
      <c r="Z53" s="897"/>
      <c r="AA53" s="897"/>
      <c r="AB53" s="897"/>
      <c r="AC53" s="897"/>
      <c r="AD53" s="897"/>
      <c r="AE53" s="898"/>
      <c r="AF53" s="833"/>
      <c r="AG53" s="834"/>
      <c r="AH53" s="834"/>
      <c r="AI53" s="834"/>
      <c r="AJ53" s="835"/>
      <c r="AK53" s="899"/>
      <c r="AL53" s="897"/>
      <c r="AM53" s="897"/>
      <c r="AN53" s="897"/>
      <c r="AO53" s="897"/>
      <c r="AP53" s="897"/>
      <c r="AQ53" s="897"/>
      <c r="AR53" s="897"/>
      <c r="AS53" s="897"/>
      <c r="AT53" s="897"/>
      <c r="AU53" s="897"/>
      <c r="AV53" s="897"/>
      <c r="AW53" s="897"/>
      <c r="AX53" s="897"/>
      <c r="AY53" s="897"/>
      <c r="AZ53" s="900"/>
      <c r="BA53" s="900"/>
      <c r="BB53" s="900"/>
      <c r="BC53" s="900"/>
      <c r="BD53" s="900"/>
      <c r="BE53" s="891"/>
      <c r="BF53" s="891"/>
      <c r="BG53" s="891"/>
      <c r="BH53" s="891"/>
      <c r="BI53" s="892"/>
      <c r="BJ53" s="230"/>
      <c r="BK53" s="230"/>
      <c r="BL53" s="230"/>
      <c r="BM53" s="230"/>
      <c r="BN53" s="230"/>
      <c r="BO53" s="243"/>
      <c r="BP53" s="243"/>
      <c r="BQ53" s="240">
        <v>47</v>
      </c>
      <c r="BR53" s="241"/>
      <c r="BS53" s="840"/>
      <c r="BT53" s="841"/>
      <c r="BU53" s="841"/>
      <c r="BV53" s="841"/>
      <c r="BW53" s="841"/>
      <c r="BX53" s="841"/>
      <c r="BY53" s="841"/>
      <c r="BZ53" s="841"/>
      <c r="CA53" s="841"/>
      <c r="CB53" s="841"/>
      <c r="CC53" s="841"/>
      <c r="CD53" s="841"/>
      <c r="CE53" s="841"/>
      <c r="CF53" s="841"/>
      <c r="CG53" s="842"/>
      <c r="CH53" s="812"/>
      <c r="CI53" s="813"/>
      <c r="CJ53" s="813"/>
      <c r="CK53" s="813"/>
      <c r="CL53" s="814"/>
      <c r="CM53" s="812"/>
      <c r="CN53" s="813"/>
      <c r="CO53" s="813"/>
      <c r="CP53" s="813"/>
      <c r="CQ53" s="814"/>
      <c r="CR53" s="812"/>
      <c r="CS53" s="813"/>
      <c r="CT53" s="813"/>
      <c r="CU53" s="813"/>
      <c r="CV53" s="814"/>
      <c r="CW53" s="812"/>
      <c r="CX53" s="813"/>
      <c r="CY53" s="813"/>
      <c r="CZ53" s="813"/>
      <c r="DA53" s="814"/>
      <c r="DB53" s="812"/>
      <c r="DC53" s="813"/>
      <c r="DD53" s="813"/>
      <c r="DE53" s="813"/>
      <c r="DF53" s="814"/>
      <c r="DG53" s="812"/>
      <c r="DH53" s="813"/>
      <c r="DI53" s="813"/>
      <c r="DJ53" s="813"/>
      <c r="DK53" s="814"/>
      <c r="DL53" s="812"/>
      <c r="DM53" s="813"/>
      <c r="DN53" s="813"/>
      <c r="DO53" s="813"/>
      <c r="DP53" s="814"/>
      <c r="DQ53" s="812"/>
      <c r="DR53" s="813"/>
      <c r="DS53" s="813"/>
      <c r="DT53" s="813"/>
      <c r="DU53" s="814"/>
      <c r="DV53" s="815"/>
      <c r="DW53" s="816"/>
      <c r="DX53" s="816"/>
      <c r="DY53" s="816"/>
      <c r="DZ53" s="817"/>
      <c r="EA53" s="224"/>
    </row>
    <row r="54" spans="1:131" s="225" customFormat="1" ht="26.25" customHeight="1" x14ac:dyDescent="0.15">
      <c r="A54" s="239">
        <v>27</v>
      </c>
      <c r="B54" s="827"/>
      <c r="C54" s="828"/>
      <c r="D54" s="828"/>
      <c r="E54" s="828"/>
      <c r="F54" s="828"/>
      <c r="G54" s="828"/>
      <c r="H54" s="828"/>
      <c r="I54" s="828"/>
      <c r="J54" s="828"/>
      <c r="K54" s="828"/>
      <c r="L54" s="828"/>
      <c r="M54" s="828"/>
      <c r="N54" s="828"/>
      <c r="O54" s="828"/>
      <c r="P54" s="829"/>
      <c r="Q54" s="896"/>
      <c r="R54" s="897"/>
      <c r="S54" s="897"/>
      <c r="T54" s="897"/>
      <c r="U54" s="897"/>
      <c r="V54" s="897"/>
      <c r="W54" s="897"/>
      <c r="X54" s="897"/>
      <c r="Y54" s="897"/>
      <c r="Z54" s="897"/>
      <c r="AA54" s="897"/>
      <c r="AB54" s="897"/>
      <c r="AC54" s="897"/>
      <c r="AD54" s="897"/>
      <c r="AE54" s="898"/>
      <c r="AF54" s="833"/>
      <c r="AG54" s="834"/>
      <c r="AH54" s="834"/>
      <c r="AI54" s="834"/>
      <c r="AJ54" s="835"/>
      <c r="AK54" s="899"/>
      <c r="AL54" s="897"/>
      <c r="AM54" s="897"/>
      <c r="AN54" s="897"/>
      <c r="AO54" s="897"/>
      <c r="AP54" s="897"/>
      <c r="AQ54" s="897"/>
      <c r="AR54" s="897"/>
      <c r="AS54" s="897"/>
      <c r="AT54" s="897"/>
      <c r="AU54" s="897"/>
      <c r="AV54" s="897"/>
      <c r="AW54" s="897"/>
      <c r="AX54" s="897"/>
      <c r="AY54" s="897"/>
      <c r="AZ54" s="900"/>
      <c r="BA54" s="900"/>
      <c r="BB54" s="900"/>
      <c r="BC54" s="900"/>
      <c r="BD54" s="900"/>
      <c r="BE54" s="891"/>
      <c r="BF54" s="891"/>
      <c r="BG54" s="891"/>
      <c r="BH54" s="891"/>
      <c r="BI54" s="892"/>
      <c r="BJ54" s="230"/>
      <c r="BK54" s="230"/>
      <c r="BL54" s="230"/>
      <c r="BM54" s="230"/>
      <c r="BN54" s="230"/>
      <c r="BO54" s="243"/>
      <c r="BP54" s="243"/>
      <c r="BQ54" s="240">
        <v>48</v>
      </c>
      <c r="BR54" s="241"/>
      <c r="BS54" s="840"/>
      <c r="BT54" s="841"/>
      <c r="BU54" s="841"/>
      <c r="BV54" s="841"/>
      <c r="BW54" s="841"/>
      <c r="BX54" s="841"/>
      <c r="BY54" s="841"/>
      <c r="BZ54" s="841"/>
      <c r="CA54" s="841"/>
      <c r="CB54" s="841"/>
      <c r="CC54" s="841"/>
      <c r="CD54" s="841"/>
      <c r="CE54" s="841"/>
      <c r="CF54" s="841"/>
      <c r="CG54" s="842"/>
      <c r="CH54" s="812"/>
      <c r="CI54" s="813"/>
      <c r="CJ54" s="813"/>
      <c r="CK54" s="813"/>
      <c r="CL54" s="814"/>
      <c r="CM54" s="812"/>
      <c r="CN54" s="813"/>
      <c r="CO54" s="813"/>
      <c r="CP54" s="813"/>
      <c r="CQ54" s="814"/>
      <c r="CR54" s="812"/>
      <c r="CS54" s="813"/>
      <c r="CT54" s="813"/>
      <c r="CU54" s="813"/>
      <c r="CV54" s="814"/>
      <c r="CW54" s="812"/>
      <c r="CX54" s="813"/>
      <c r="CY54" s="813"/>
      <c r="CZ54" s="813"/>
      <c r="DA54" s="814"/>
      <c r="DB54" s="812"/>
      <c r="DC54" s="813"/>
      <c r="DD54" s="813"/>
      <c r="DE54" s="813"/>
      <c r="DF54" s="814"/>
      <c r="DG54" s="812"/>
      <c r="DH54" s="813"/>
      <c r="DI54" s="813"/>
      <c r="DJ54" s="813"/>
      <c r="DK54" s="814"/>
      <c r="DL54" s="812"/>
      <c r="DM54" s="813"/>
      <c r="DN54" s="813"/>
      <c r="DO54" s="813"/>
      <c r="DP54" s="814"/>
      <c r="DQ54" s="812"/>
      <c r="DR54" s="813"/>
      <c r="DS54" s="813"/>
      <c r="DT54" s="813"/>
      <c r="DU54" s="814"/>
      <c r="DV54" s="815"/>
      <c r="DW54" s="816"/>
      <c r="DX54" s="816"/>
      <c r="DY54" s="816"/>
      <c r="DZ54" s="817"/>
      <c r="EA54" s="224"/>
    </row>
    <row r="55" spans="1:131" s="225" customFormat="1" ht="26.25" customHeight="1" x14ac:dyDescent="0.15">
      <c r="A55" s="239">
        <v>28</v>
      </c>
      <c r="B55" s="827"/>
      <c r="C55" s="828"/>
      <c r="D55" s="828"/>
      <c r="E55" s="828"/>
      <c r="F55" s="828"/>
      <c r="G55" s="828"/>
      <c r="H55" s="828"/>
      <c r="I55" s="828"/>
      <c r="J55" s="828"/>
      <c r="K55" s="828"/>
      <c r="L55" s="828"/>
      <c r="M55" s="828"/>
      <c r="N55" s="828"/>
      <c r="O55" s="828"/>
      <c r="P55" s="829"/>
      <c r="Q55" s="896"/>
      <c r="R55" s="897"/>
      <c r="S55" s="897"/>
      <c r="T55" s="897"/>
      <c r="U55" s="897"/>
      <c r="V55" s="897"/>
      <c r="W55" s="897"/>
      <c r="X55" s="897"/>
      <c r="Y55" s="897"/>
      <c r="Z55" s="897"/>
      <c r="AA55" s="897"/>
      <c r="AB55" s="897"/>
      <c r="AC55" s="897"/>
      <c r="AD55" s="897"/>
      <c r="AE55" s="898"/>
      <c r="AF55" s="833"/>
      <c r="AG55" s="834"/>
      <c r="AH55" s="834"/>
      <c r="AI55" s="834"/>
      <c r="AJ55" s="835"/>
      <c r="AK55" s="899"/>
      <c r="AL55" s="897"/>
      <c r="AM55" s="897"/>
      <c r="AN55" s="897"/>
      <c r="AO55" s="897"/>
      <c r="AP55" s="897"/>
      <c r="AQ55" s="897"/>
      <c r="AR55" s="897"/>
      <c r="AS55" s="897"/>
      <c r="AT55" s="897"/>
      <c r="AU55" s="897"/>
      <c r="AV55" s="897"/>
      <c r="AW55" s="897"/>
      <c r="AX55" s="897"/>
      <c r="AY55" s="897"/>
      <c r="AZ55" s="900"/>
      <c r="BA55" s="900"/>
      <c r="BB55" s="900"/>
      <c r="BC55" s="900"/>
      <c r="BD55" s="900"/>
      <c r="BE55" s="891"/>
      <c r="BF55" s="891"/>
      <c r="BG55" s="891"/>
      <c r="BH55" s="891"/>
      <c r="BI55" s="892"/>
      <c r="BJ55" s="230"/>
      <c r="BK55" s="230"/>
      <c r="BL55" s="230"/>
      <c r="BM55" s="230"/>
      <c r="BN55" s="230"/>
      <c r="BO55" s="243"/>
      <c r="BP55" s="243"/>
      <c r="BQ55" s="240">
        <v>49</v>
      </c>
      <c r="BR55" s="241"/>
      <c r="BS55" s="840"/>
      <c r="BT55" s="841"/>
      <c r="BU55" s="841"/>
      <c r="BV55" s="841"/>
      <c r="BW55" s="841"/>
      <c r="BX55" s="841"/>
      <c r="BY55" s="841"/>
      <c r="BZ55" s="841"/>
      <c r="CA55" s="841"/>
      <c r="CB55" s="841"/>
      <c r="CC55" s="841"/>
      <c r="CD55" s="841"/>
      <c r="CE55" s="841"/>
      <c r="CF55" s="841"/>
      <c r="CG55" s="842"/>
      <c r="CH55" s="812"/>
      <c r="CI55" s="813"/>
      <c r="CJ55" s="813"/>
      <c r="CK55" s="813"/>
      <c r="CL55" s="814"/>
      <c r="CM55" s="812"/>
      <c r="CN55" s="813"/>
      <c r="CO55" s="813"/>
      <c r="CP55" s="813"/>
      <c r="CQ55" s="814"/>
      <c r="CR55" s="812"/>
      <c r="CS55" s="813"/>
      <c r="CT55" s="813"/>
      <c r="CU55" s="813"/>
      <c r="CV55" s="814"/>
      <c r="CW55" s="812"/>
      <c r="CX55" s="813"/>
      <c r="CY55" s="813"/>
      <c r="CZ55" s="813"/>
      <c r="DA55" s="814"/>
      <c r="DB55" s="812"/>
      <c r="DC55" s="813"/>
      <c r="DD55" s="813"/>
      <c r="DE55" s="813"/>
      <c r="DF55" s="814"/>
      <c r="DG55" s="812"/>
      <c r="DH55" s="813"/>
      <c r="DI55" s="813"/>
      <c r="DJ55" s="813"/>
      <c r="DK55" s="814"/>
      <c r="DL55" s="812"/>
      <c r="DM55" s="813"/>
      <c r="DN55" s="813"/>
      <c r="DO55" s="813"/>
      <c r="DP55" s="814"/>
      <c r="DQ55" s="812"/>
      <c r="DR55" s="813"/>
      <c r="DS55" s="813"/>
      <c r="DT55" s="813"/>
      <c r="DU55" s="814"/>
      <c r="DV55" s="815"/>
      <c r="DW55" s="816"/>
      <c r="DX55" s="816"/>
      <c r="DY55" s="816"/>
      <c r="DZ55" s="817"/>
      <c r="EA55" s="224"/>
    </row>
    <row r="56" spans="1:131" s="225" customFormat="1" ht="26.25" customHeight="1" x14ac:dyDescent="0.15">
      <c r="A56" s="239">
        <v>29</v>
      </c>
      <c r="B56" s="827"/>
      <c r="C56" s="828"/>
      <c r="D56" s="828"/>
      <c r="E56" s="828"/>
      <c r="F56" s="828"/>
      <c r="G56" s="828"/>
      <c r="H56" s="828"/>
      <c r="I56" s="828"/>
      <c r="J56" s="828"/>
      <c r="K56" s="828"/>
      <c r="L56" s="828"/>
      <c r="M56" s="828"/>
      <c r="N56" s="828"/>
      <c r="O56" s="828"/>
      <c r="P56" s="829"/>
      <c r="Q56" s="896"/>
      <c r="R56" s="897"/>
      <c r="S56" s="897"/>
      <c r="T56" s="897"/>
      <c r="U56" s="897"/>
      <c r="V56" s="897"/>
      <c r="W56" s="897"/>
      <c r="X56" s="897"/>
      <c r="Y56" s="897"/>
      <c r="Z56" s="897"/>
      <c r="AA56" s="897"/>
      <c r="AB56" s="897"/>
      <c r="AC56" s="897"/>
      <c r="AD56" s="897"/>
      <c r="AE56" s="898"/>
      <c r="AF56" s="833"/>
      <c r="AG56" s="834"/>
      <c r="AH56" s="834"/>
      <c r="AI56" s="834"/>
      <c r="AJ56" s="835"/>
      <c r="AK56" s="899"/>
      <c r="AL56" s="897"/>
      <c r="AM56" s="897"/>
      <c r="AN56" s="897"/>
      <c r="AO56" s="897"/>
      <c r="AP56" s="897"/>
      <c r="AQ56" s="897"/>
      <c r="AR56" s="897"/>
      <c r="AS56" s="897"/>
      <c r="AT56" s="897"/>
      <c r="AU56" s="897"/>
      <c r="AV56" s="897"/>
      <c r="AW56" s="897"/>
      <c r="AX56" s="897"/>
      <c r="AY56" s="897"/>
      <c r="AZ56" s="900"/>
      <c r="BA56" s="900"/>
      <c r="BB56" s="900"/>
      <c r="BC56" s="900"/>
      <c r="BD56" s="900"/>
      <c r="BE56" s="891"/>
      <c r="BF56" s="891"/>
      <c r="BG56" s="891"/>
      <c r="BH56" s="891"/>
      <c r="BI56" s="892"/>
      <c r="BJ56" s="230"/>
      <c r="BK56" s="230"/>
      <c r="BL56" s="230"/>
      <c r="BM56" s="230"/>
      <c r="BN56" s="230"/>
      <c r="BO56" s="243"/>
      <c r="BP56" s="243"/>
      <c r="BQ56" s="240">
        <v>50</v>
      </c>
      <c r="BR56" s="241"/>
      <c r="BS56" s="840"/>
      <c r="BT56" s="841"/>
      <c r="BU56" s="841"/>
      <c r="BV56" s="841"/>
      <c r="BW56" s="841"/>
      <c r="BX56" s="841"/>
      <c r="BY56" s="841"/>
      <c r="BZ56" s="841"/>
      <c r="CA56" s="841"/>
      <c r="CB56" s="841"/>
      <c r="CC56" s="841"/>
      <c r="CD56" s="841"/>
      <c r="CE56" s="841"/>
      <c r="CF56" s="841"/>
      <c r="CG56" s="842"/>
      <c r="CH56" s="812"/>
      <c r="CI56" s="813"/>
      <c r="CJ56" s="813"/>
      <c r="CK56" s="813"/>
      <c r="CL56" s="814"/>
      <c r="CM56" s="812"/>
      <c r="CN56" s="813"/>
      <c r="CO56" s="813"/>
      <c r="CP56" s="813"/>
      <c r="CQ56" s="814"/>
      <c r="CR56" s="812"/>
      <c r="CS56" s="813"/>
      <c r="CT56" s="813"/>
      <c r="CU56" s="813"/>
      <c r="CV56" s="814"/>
      <c r="CW56" s="812"/>
      <c r="CX56" s="813"/>
      <c r="CY56" s="813"/>
      <c r="CZ56" s="813"/>
      <c r="DA56" s="814"/>
      <c r="DB56" s="812"/>
      <c r="DC56" s="813"/>
      <c r="DD56" s="813"/>
      <c r="DE56" s="813"/>
      <c r="DF56" s="814"/>
      <c r="DG56" s="812"/>
      <c r="DH56" s="813"/>
      <c r="DI56" s="813"/>
      <c r="DJ56" s="813"/>
      <c r="DK56" s="814"/>
      <c r="DL56" s="812"/>
      <c r="DM56" s="813"/>
      <c r="DN56" s="813"/>
      <c r="DO56" s="813"/>
      <c r="DP56" s="814"/>
      <c r="DQ56" s="812"/>
      <c r="DR56" s="813"/>
      <c r="DS56" s="813"/>
      <c r="DT56" s="813"/>
      <c r="DU56" s="814"/>
      <c r="DV56" s="815"/>
      <c r="DW56" s="816"/>
      <c r="DX56" s="816"/>
      <c r="DY56" s="816"/>
      <c r="DZ56" s="817"/>
      <c r="EA56" s="224"/>
    </row>
    <row r="57" spans="1:131" s="225" customFormat="1" ht="26.25" customHeight="1" x14ac:dyDescent="0.15">
      <c r="A57" s="239">
        <v>30</v>
      </c>
      <c r="B57" s="827"/>
      <c r="C57" s="828"/>
      <c r="D57" s="828"/>
      <c r="E57" s="828"/>
      <c r="F57" s="828"/>
      <c r="G57" s="828"/>
      <c r="H57" s="828"/>
      <c r="I57" s="828"/>
      <c r="J57" s="828"/>
      <c r="K57" s="828"/>
      <c r="L57" s="828"/>
      <c r="M57" s="828"/>
      <c r="N57" s="828"/>
      <c r="O57" s="828"/>
      <c r="P57" s="829"/>
      <c r="Q57" s="896"/>
      <c r="R57" s="897"/>
      <c r="S57" s="897"/>
      <c r="T57" s="897"/>
      <c r="U57" s="897"/>
      <c r="V57" s="897"/>
      <c r="W57" s="897"/>
      <c r="X57" s="897"/>
      <c r="Y57" s="897"/>
      <c r="Z57" s="897"/>
      <c r="AA57" s="897"/>
      <c r="AB57" s="897"/>
      <c r="AC57" s="897"/>
      <c r="AD57" s="897"/>
      <c r="AE57" s="898"/>
      <c r="AF57" s="833"/>
      <c r="AG57" s="834"/>
      <c r="AH57" s="834"/>
      <c r="AI57" s="834"/>
      <c r="AJ57" s="835"/>
      <c r="AK57" s="899"/>
      <c r="AL57" s="897"/>
      <c r="AM57" s="897"/>
      <c r="AN57" s="897"/>
      <c r="AO57" s="897"/>
      <c r="AP57" s="897"/>
      <c r="AQ57" s="897"/>
      <c r="AR57" s="897"/>
      <c r="AS57" s="897"/>
      <c r="AT57" s="897"/>
      <c r="AU57" s="897"/>
      <c r="AV57" s="897"/>
      <c r="AW57" s="897"/>
      <c r="AX57" s="897"/>
      <c r="AY57" s="897"/>
      <c r="AZ57" s="900"/>
      <c r="BA57" s="900"/>
      <c r="BB57" s="900"/>
      <c r="BC57" s="900"/>
      <c r="BD57" s="900"/>
      <c r="BE57" s="891"/>
      <c r="BF57" s="891"/>
      <c r="BG57" s="891"/>
      <c r="BH57" s="891"/>
      <c r="BI57" s="892"/>
      <c r="BJ57" s="230"/>
      <c r="BK57" s="230"/>
      <c r="BL57" s="230"/>
      <c r="BM57" s="230"/>
      <c r="BN57" s="230"/>
      <c r="BO57" s="243"/>
      <c r="BP57" s="243"/>
      <c r="BQ57" s="240">
        <v>51</v>
      </c>
      <c r="BR57" s="241"/>
      <c r="BS57" s="840"/>
      <c r="BT57" s="841"/>
      <c r="BU57" s="841"/>
      <c r="BV57" s="841"/>
      <c r="BW57" s="841"/>
      <c r="BX57" s="841"/>
      <c r="BY57" s="841"/>
      <c r="BZ57" s="841"/>
      <c r="CA57" s="841"/>
      <c r="CB57" s="841"/>
      <c r="CC57" s="841"/>
      <c r="CD57" s="841"/>
      <c r="CE57" s="841"/>
      <c r="CF57" s="841"/>
      <c r="CG57" s="842"/>
      <c r="CH57" s="812"/>
      <c r="CI57" s="813"/>
      <c r="CJ57" s="813"/>
      <c r="CK57" s="813"/>
      <c r="CL57" s="814"/>
      <c r="CM57" s="812"/>
      <c r="CN57" s="813"/>
      <c r="CO57" s="813"/>
      <c r="CP57" s="813"/>
      <c r="CQ57" s="814"/>
      <c r="CR57" s="812"/>
      <c r="CS57" s="813"/>
      <c r="CT57" s="813"/>
      <c r="CU57" s="813"/>
      <c r="CV57" s="814"/>
      <c r="CW57" s="812"/>
      <c r="CX57" s="813"/>
      <c r="CY57" s="813"/>
      <c r="CZ57" s="813"/>
      <c r="DA57" s="814"/>
      <c r="DB57" s="812"/>
      <c r="DC57" s="813"/>
      <c r="DD57" s="813"/>
      <c r="DE57" s="813"/>
      <c r="DF57" s="814"/>
      <c r="DG57" s="812"/>
      <c r="DH57" s="813"/>
      <c r="DI57" s="813"/>
      <c r="DJ57" s="813"/>
      <c r="DK57" s="814"/>
      <c r="DL57" s="812"/>
      <c r="DM57" s="813"/>
      <c r="DN57" s="813"/>
      <c r="DO57" s="813"/>
      <c r="DP57" s="814"/>
      <c r="DQ57" s="812"/>
      <c r="DR57" s="813"/>
      <c r="DS57" s="813"/>
      <c r="DT57" s="813"/>
      <c r="DU57" s="814"/>
      <c r="DV57" s="815"/>
      <c r="DW57" s="816"/>
      <c r="DX57" s="816"/>
      <c r="DY57" s="816"/>
      <c r="DZ57" s="817"/>
      <c r="EA57" s="224"/>
    </row>
    <row r="58" spans="1:131" s="225" customFormat="1" ht="26.25" customHeight="1" x14ac:dyDescent="0.15">
      <c r="A58" s="239">
        <v>31</v>
      </c>
      <c r="B58" s="827"/>
      <c r="C58" s="828"/>
      <c r="D58" s="828"/>
      <c r="E58" s="828"/>
      <c r="F58" s="828"/>
      <c r="G58" s="828"/>
      <c r="H58" s="828"/>
      <c r="I58" s="828"/>
      <c r="J58" s="828"/>
      <c r="K58" s="828"/>
      <c r="L58" s="828"/>
      <c r="M58" s="828"/>
      <c r="N58" s="828"/>
      <c r="O58" s="828"/>
      <c r="P58" s="829"/>
      <c r="Q58" s="896"/>
      <c r="R58" s="897"/>
      <c r="S58" s="897"/>
      <c r="T58" s="897"/>
      <c r="U58" s="897"/>
      <c r="V58" s="897"/>
      <c r="W58" s="897"/>
      <c r="X58" s="897"/>
      <c r="Y58" s="897"/>
      <c r="Z58" s="897"/>
      <c r="AA58" s="897"/>
      <c r="AB58" s="897"/>
      <c r="AC58" s="897"/>
      <c r="AD58" s="897"/>
      <c r="AE58" s="898"/>
      <c r="AF58" s="833"/>
      <c r="AG58" s="834"/>
      <c r="AH58" s="834"/>
      <c r="AI58" s="834"/>
      <c r="AJ58" s="835"/>
      <c r="AK58" s="899"/>
      <c r="AL58" s="897"/>
      <c r="AM58" s="897"/>
      <c r="AN58" s="897"/>
      <c r="AO58" s="897"/>
      <c r="AP58" s="897"/>
      <c r="AQ58" s="897"/>
      <c r="AR58" s="897"/>
      <c r="AS58" s="897"/>
      <c r="AT58" s="897"/>
      <c r="AU58" s="897"/>
      <c r="AV58" s="897"/>
      <c r="AW58" s="897"/>
      <c r="AX58" s="897"/>
      <c r="AY58" s="897"/>
      <c r="AZ58" s="900"/>
      <c r="BA58" s="900"/>
      <c r="BB58" s="900"/>
      <c r="BC58" s="900"/>
      <c r="BD58" s="900"/>
      <c r="BE58" s="891"/>
      <c r="BF58" s="891"/>
      <c r="BG58" s="891"/>
      <c r="BH58" s="891"/>
      <c r="BI58" s="892"/>
      <c r="BJ58" s="230"/>
      <c r="BK58" s="230"/>
      <c r="BL58" s="230"/>
      <c r="BM58" s="230"/>
      <c r="BN58" s="230"/>
      <c r="BO58" s="243"/>
      <c r="BP58" s="243"/>
      <c r="BQ58" s="240">
        <v>52</v>
      </c>
      <c r="BR58" s="241"/>
      <c r="BS58" s="840"/>
      <c r="BT58" s="841"/>
      <c r="BU58" s="841"/>
      <c r="BV58" s="841"/>
      <c r="BW58" s="841"/>
      <c r="BX58" s="841"/>
      <c r="BY58" s="841"/>
      <c r="BZ58" s="841"/>
      <c r="CA58" s="841"/>
      <c r="CB58" s="841"/>
      <c r="CC58" s="841"/>
      <c r="CD58" s="841"/>
      <c r="CE58" s="841"/>
      <c r="CF58" s="841"/>
      <c r="CG58" s="842"/>
      <c r="CH58" s="812"/>
      <c r="CI58" s="813"/>
      <c r="CJ58" s="813"/>
      <c r="CK58" s="813"/>
      <c r="CL58" s="814"/>
      <c r="CM58" s="812"/>
      <c r="CN58" s="813"/>
      <c r="CO58" s="813"/>
      <c r="CP58" s="813"/>
      <c r="CQ58" s="814"/>
      <c r="CR58" s="812"/>
      <c r="CS58" s="813"/>
      <c r="CT58" s="813"/>
      <c r="CU58" s="813"/>
      <c r="CV58" s="814"/>
      <c r="CW58" s="812"/>
      <c r="CX58" s="813"/>
      <c r="CY58" s="813"/>
      <c r="CZ58" s="813"/>
      <c r="DA58" s="814"/>
      <c r="DB58" s="812"/>
      <c r="DC58" s="813"/>
      <c r="DD58" s="813"/>
      <c r="DE58" s="813"/>
      <c r="DF58" s="814"/>
      <c r="DG58" s="812"/>
      <c r="DH58" s="813"/>
      <c r="DI58" s="813"/>
      <c r="DJ58" s="813"/>
      <c r="DK58" s="814"/>
      <c r="DL58" s="812"/>
      <c r="DM58" s="813"/>
      <c r="DN58" s="813"/>
      <c r="DO58" s="813"/>
      <c r="DP58" s="814"/>
      <c r="DQ58" s="812"/>
      <c r="DR58" s="813"/>
      <c r="DS58" s="813"/>
      <c r="DT58" s="813"/>
      <c r="DU58" s="814"/>
      <c r="DV58" s="815"/>
      <c r="DW58" s="816"/>
      <c r="DX58" s="816"/>
      <c r="DY58" s="816"/>
      <c r="DZ58" s="817"/>
      <c r="EA58" s="224"/>
    </row>
    <row r="59" spans="1:131" s="225" customFormat="1" ht="26.25" customHeight="1" x14ac:dyDescent="0.15">
      <c r="A59" s="239">
        <v>32</v>
      </c>
      <c r="B59" s="827"/>
      <c r="C59" s="828"/>
      <c r="D59" s="828"/>
      <c r="E59" s="828"/>
      <c r="F59" s="828"/>
      <c r="G59" s="828"/>
      <c r="H59" s="828"/>
      <c r="I59" s="828"/>
      <c r="J59" s="828"/>
      <c r="K59" s="828"/>
      <c r="L59" s="828"/>
      <c r="M59" s="828"/>
      <c r="N59" s="828"/>
      <c r="O59" s="828"/>
      <c r="P59" s="829"/>
      <c r="Q59" s="896"/>
      <c r="R59" s="897"/>
      <c r="S59" s="897"/>
      <c r="T59" s="897"/>
      <c r="U59" s="897"/>
      <c r="V59" s="897"/>
      <c r="W59" s="897"/>
      <c r="X59" s="897"/>
      <c r="Y59" s="897"/>
      <c r="Z59" s="897"/>
      <c r="AA59" s="897"/>
      <c r="AB59" s="897"/>
      <c r="AC59" s="897"/>
      <c r="AD59" s="897"/>
      <c r="AE59" s="898"/>
      <c r="AF59" s="833"/>
      <c r="AG59" s="834"/>
      <c r="AH59" s="834"/>
      <c r="AI59" s="834"/>
      <c r="AJ59" s="835"/>
      <c r="AK59" s="899"/>
      <c r="AL59" s="897"/>
      <c r="AM59" s="897"/>
      <c r="AN59" s="897"/>
      <c r="AO59" s="897"/>
      <c r="AP59" s="897"/>
      <c r="AQ59" s="897"/>
      <c r="AR59" s="897"/>
      <c r="AS59" s="897"/>
      <c r="AT59" s="897"/>
      <c r="AU59" s="897"/>
      <c r="AV59" s="897"/>
      <c r="AW59" s="897"/>
      <c r="AX59" s="897"/>
      <c r="AY59" s="897"/>
      <c r="AZ59" s="900"/>
      <c r="BA59" s="900"/>
      <c r="BB59" s="900"/>
      <c r="BC59" s="900"/>
      <c r="BD59" s="900"/>
      <c r="BE59" s="891"/>
      <c r="BF59" s="891"/>
      <c r="BG59" s="891"/>
      <c r="BH59" s="891"/>
      <c r="BI59" s="892"/>
      <c r="BJ59" s="230"/>
      <c r="BK59" s="230"/>
      <c r="BL59" s="230"/>
      <c r="BM59" s="230"/>
      <c r="BN59" s="230"/>
      <c r="BO59" s="243"/>
      <c r="BP59" s="243"/>
      <c r="BQ59" s="240">
        <v>53</v>
      </c>
      <c r="BR59" s="241"/>
      <c r="BS59" s="840"/>
      <c r="BT59" s="841"/>
      <c r="BU59" s="841"/>
      <c r="BV59" s="841"/>
      <c r="BW59" s="841"/>
      <c r="BX59" s="841"/>
      <c r="BY59" s="841"/>
      <c r="BZ59" s="841"/>
      <c r="CA59" s="841"/>
      <c r="CB59" s="841"/>
      <c r="CC59" s="841"/>
      <c r="CD59" s="841"/>
      <c r="CE59" s="841"/>
      <c r="CF59" s="841"/>
      <c r="CG59" s="842"/>
      <c r="CH59" s="812"/>
      <c r="CI59" s="813"/>
      <c r="CJ59" s="813"/>
      <c r="CK59" s="813"/>
      <c r="CL59" s="814"/>
      <c r="CM59" s="812"/>
      <c r="CN59" s="813"/>
      <c r="CO59" s="813"/>
      <c r="CP59" s="813"/>
      <c r="CQ59" s="814"/>
      <c r="CR59" s="812"/>
      <c r="CS59" s="813"/>
      <c r="CT59" s="813"/>
      <c r="CU59" s="813"/>
      <c r="CV59" s="814"/>
      <c r="CW59" s="812"/>
      <c r="CX59" s="813"/>
      <c r="CY59" s="813"/>
      <c r="CZ59" s="813"/>
      <c r="DA59" s="814"/>
      <c r="DB59" s="812"/>
      <c r="DC59" s="813"/>
      <c r="DD59" s="813"/>
      <c r="DE59" s="813"/>
      <c r="DF59" s="814"/>
      <c r="DG59" s="812"/>
      <c r="DH59" s="813"/>
      <c r="DI59" s="813"/>
      <c r="DJ59" s="813"/>
      <c r="DK59" s="814"/>
      <c r="DL59" s="812"/>
      <c r="DM59" s="813"/>
      <c r="DN59" s="813"/>
      <c r="DO59" s="813"/>
      <c r="DP59" s="814"/>
      <c r="DQ59" s="812"/>
      <c r="DR59" s="813"/>
      <c r="DS59" s="813"/>
      <c r="DT59" s="813"/>
      <c r="DU59" s="814"/>
      <c r="DV59" s="815"/>
      <c r="DW59" s="816"/>
      <c r="DX59" s="816"/>
      <c r="DY59" s="816"/>
      <c r="DZ59" s="817"/>
      <c r="EA59" s="224"/>
    </row>
    <row r="60" spans="1:131" s="225" customFormat="1" ht="26.25" customHeight="1" x14ac:dyDescent="0.15">
      <c r="A60" s="239">
        <v>33</v>
      </c>
      <c r="B60" s="827"/>
      <c r="C60" s="828"/>
      <c r="D60" s="828"/>
      <c r="E60" s="828"/>
      <c r="F60" s="828"/>
      <c r="G60" s="828"/>
      <c r="H60" s="828"/>
      <c r="I60" s="828"/>
      <c r="J60" s="828"/>
      <c r="K60" s="828"/>
      <c r="L60" s="828"/>
      <c r="M60" s="828"/>
      <c r="N60" s="828"/>
      <c r="O60" s="828"/>
      <c r="P60" s="829"/>
      <c r="Q60" s="896"/>
      <c r="R60" s="897"/>
      <c r="S60" s="897"/>
      <c r="T60" s="897"/>
      <c r="U60" s="897"/>
      <c r="V60" s="897"/>
      <c r="W60" s="897"/>
      <c r="X60" s="897"/>
      <c r="Y60" s="897"/>
      <c r="Z60" s="897"/>
      <c r="AA60" s="897"/>
      <c r="AB60" s="897"/>
      <c r="AC60" s="897"/>
      <c r="AD60" s="897"/>
      <c r="AE60" s="898"/>
      <c r="AF60" s="833"/>
      <c r="AG60" s="834"/>
      <c r="AH60" s="834"/>
      <c r="AI60" s="834"/>
      <c r="AJ60" s="835"/>
      <c r="AK60" s="899"/>
      <c r="AL60" s="897"/>
      <c r="AM60" s="897"/>
      <c r="AN60" s="897"/>
      <c r="AO60" s="897"/>
      <c r="AP60" s="897"/>
      <c r="AQ60" s="897"/>
      <c r="AR60" s="897"/>
      <c r="AS60" s="897"/>
      <c r="AT60" s="897"/>
      <c r="AU60" s="897"/>
      <c r="AV60" s="897"/>
      <c r="AW60" s="897"/>
      <c r="AX60" s="897"/>
      <c r="AY60" s="897"/>
      <c r="AZ60" s="900"/>
      <c r="BA60" s="900"/>
      <c r="BB60" s="900"/>
      <c r="BC60" s="900"/>
      <c r="BD60" s="900"/>
      <c r="BE60" s="891"/>
      <c r="BF60" s="891"/>
      <c r="BG60" s="891"/>
      <c r="BH60" s="891"/>
      <c r="BI60" s="892"/>
      <c r="BJ60" s="230"/>
      <c r="BK60" s="230"/>
      <c r="BL60" s="230"/>
      <c r="BM60" s="230"/>
      <c r="BN60" s="230"/>
      <c r="BO60" s="243"/>
      <c r="BP60" s="243"/>
      <c r="BQ60" s="240">
        <v>54</v>
      </c>
      <c r="BR60" s="241"/>
      <c r="BS60" s="840"/>
      <c r="BT60" s="841"/>
      <c r="BU60" s="841"/>
      <c r="BV60" s="841"/>
      <c r="BW60" s="841"/>
      <c r="BX60" s="841"/>
      <c r="BY60" s="841"/>
      <c r="BZ60" s="841"/>
      <c r="CA60" s="841"/>
      <c r="CB60" s="841"/>
      <c r="CC60" s="841"/>
      <c r="CD60" s="841"/>
      <c r="CE60" s="841"/>
      <c r="CF60" s="841"/>
      <c r="CG60" s="842"/>
      <c r="CH60" s="812"/>
      <c r="CI60" s="813"/>
      <c r="CJ60" s="813"/>
      <c r="CK60" s="813"/>
      <c r="CL60" s="814"/>
      <c r="CM60" s="812"/>
      <c r="CN60" s="813"/>
      <c r="CO60" s="813"/>
      <c r="CP60" s="813"/>
      <c r="CQ60" s="814"/>
      <c r="CR60" s="812"/>
      <c r="CS60" s="813"/>
      <c r="CT60" s="813"/>
      <c r="CU60" s="813"/>
      <c r="CV60" s="814"/>
      <c r="CW60" s="812"/>
      <c r="CX60" s="813"/>
      <c r="CY60" s="813"/>
      <c r="CZ60" s="813"/>
      <c r="DA60" s="814"/>
      <c r="DB60" s="812"/>
      <c r="DC60" s="813"/>
      <c r="DD60" s="813"/>
      <c r="DE60" s="813"/>
      <c r="DF60" s="814"/>
      <c r="DG60" s="812"/>
      <c r="DH60" s="813"/>
      <c r="DI60" s="813"/>
      <c r="DJ60" s="813"/>
      <c r="DK60" s="814"/>
      <c r="DL60" s="812"/>
      <c r="DM60" s="813"/>
      <c r="DN60" s="813"/>
      <c r="DO60" s="813"/>
      <c r="DP60" s="814"/>
      <c r="DQ60" s="812"/>
      <c r="DR60" s="813"/>
      <c r="DS60" s="813"/>
      <c r="DT60" s="813"/>
      <c r="DU60" s="814"/>
      <c r="DV60" s="815"/>
      <c r="DW60" s="816"/>
      <c r="DX60" s="816"/>
      <c r="DY60" s="816"/>
      <c r="DZ60" s="817"/>
      <c r="EA60" s="224"/>
    </row>
    <row r="61" spans="1:131" s="225" customFormat="1" ht="26.25" customHeight="1" thickBot="1" x14ac:dyDescent="0.2">
      <c r="A61" s="239">
        <v>34</v>
      </c>
      <c r="B61" s="827"/>
      <c r="C61" s="828"/>
      <c r="D61" s="828"/>
      <c r="E61" s="828"/>
      <c r="F61" s="828"/>
      <c r="G61" s="828"/>
      <c r="H61" s="828"/>
      <c r="I61" s="828"/>
      <c r="J61" s="828"/>
      <c r="K61" s="828"/>
      <c r="L61" s="828"/>
      <c r="M61" s="828"/>
      <c r="N61" s="828"/>
      <c r="O61" s="828"/>
      <c r="P61" s="829"/>
      <c r="Q61" s="896"/>
      <c r="R61" s="897"/>
      <c r="S61" s="897"/>
      <c r="T61" s="897"/>
      <c r="U61" s="897"/>
      <c r="V61" s="897"/>
      <c r="W61" s="897"/>
      <c r="X61" s="897"/>
      <c r="Y61" s="897"/>
      <c r="Z61" s="897"/>
      <c r="AA61" s="897"/>
      <c r="AB61" s="897"/>
      <c r="AC61" s="897"/>
      <c r="AD61" s="897"/>
      <c r="AE61" s="898"/>
      <c r="AF61" s="833"/>
      <c r="AG61" s="834"/>
      <c r="AH61" s="834"/>
      <c r="AI61" s="834"/>
      <c r="AJ61" s="835"/>
      <c r="AK61" s="899"/>
      <c r="AL61" s="897"/>
      <c r="AM61" s="897"/>
      <c r="AN61" s="897"/>
      <c r="AO61" s="897"/>
      <c r="AP61" s="897"/>
      <c r="AQ61" s="897"/>
      <c r="AR61" s="897"/>
      <c r="AS61" s="897"/>
      <c r="AT61" s="897"/>
      <c r="AU61" s="897"/>
      <c r="AV61" s="897"/>
      <c r="AW61" s="897"/>
      <c r="AX61" s="897"/>
      <c r="AY61" s="897"/>
      <c r="AZ61" s="900"/>
      <c r="BA61" s="900"/>
      <c r="BB61" s="900"/>
      <c r="BC61" s="900"/>
      <c r="BD61" s="900"/>
      <c r="BE61" s="891"/>
      <c r="BF61" s="891"/>
      <c r="BG61" s="891"/>
      <c r="BH61" s="891"/>
      <c r="BI61" s="892"/>
      <c r="BJ61" s="230"/>
      <c r="BK61" s="230"/>
      <c r="BL61" s="230"/>
      <c r="BM61" s="230"/>
      <c r="BN61" s="230"/>
      <c r="BO61" s="243"/>
      <c r="BP61" s="243"/>
      <c r="BQ61" s="240">
        <v>55</v>
      </c>
      <c r="BR61" s="241"/>
      <c r="BS61" s="840"/>
      <c r="BT61" s="841"/>
      <c r="BU61" s="841"/>
      <c r="BV61" s="841"/>
      <c r="BW61" s="841"/>
      <c r="BX61" s="841"/>
      <c r="BY61" s="841"/>
      <c r="BZ61" s="841"/>
      <c r="CA61" s="841"/>
      <c r="CB61" s="841"/>
      <c r="CC61" s="841"/>
      <c r="CD61" s="841"/>
      <c r="CE61" s="841"/>
      <c r="CF61" s="841"/>
      <c r="CG61" s="842"/>
      <c r="CH61" s="812"/>
      <c r="CI61" s="813"/>
      <c r="CJ61" s="813"/>
      <c r="CK61" s="813"/>
      <c r="CL61" s="814"/>
      <c r="CM61" s="812"/>
      <c r="CN61" s="813"/>
      <c r="CO61" s="813"/>
      <c r="CP61" s="813"/>
      <c r="CQ61" s="814"/>
      <c r="CR61" s="812"/>
      <c r="CS61" s="813"/>
      <c r="CT61" s="813"/>
      <c r="CU61" s="813"/>
      <c r="CV61" s="814"/>
      <c r="CW61" s="812"/>
      <c r="CX61" s="813"/>
      <c r="CY61" s="813"/>
      <c r="CZ61" s="813"/>
      <c r="DA61" s="814"/>
      <c r="DB61" s="812"/>
      <c r="DC61" s="813"/>
      <c r="DD61" s="813"/>
      <c r="DE61" s="813"/>
      <c r="DF61" s="814"/>
      <c r="DG61" s="812"/>
      <c r="DH61" s="813"/>
      <c r="DI61" s="813"/>
      <c r="DJ61" s="813"/>
      <c r="DK61" s="814"/>
      <c r="DL61" s="812"/>
      <c r="DM61" s="813"/>
      <c r="DN61" s="813"/>
      <c r="DO61" s="813"/>
      <c r="DP61" s="814"/>
      <c r="DQ61" s="812"/>
      <c r="DR61" s="813"/>
      <c r="DS61" s="813"/>
      <c r="DT61" s="813"/>
      <c r="DU61" s="814"/>
      <c r="DV61" s="815"/>
      <c r="DW61" s="816"/>
      <c r="DX61" s="816"/>
      <c r="DY61" s="816"/>
      <c r="DZ61" s="817"/>
      <c r="EA61" s="224"/>
    </row>
    <row r="62" spans="1:131" s="225" customFormat="1" ht="26.25" customHeight="1" x14ac:dyDescent="0.15">
      <c r="A62" s="239">
        <v>35</v>
      </c>
      <c r="B62" s="827"/>
      <c r="C62" s="828"/>
      <c r="D62" s="828"/>
      <c r="E62" s="828"/>
      <c r="F62" s="828"/>
      <c r="G62" s="828"/>
      <c r="H62" s="828"/>
      <c r="I62" s="828"/>
      <c r="J62" s="828"/>
      <c r="K62" s="828"/>
      <c r="L62" s="828"/>
      <c r="M62" s="828"/>
      <c r="N62" s="828"/>
      <c r="O62" s="828"/>
      <c r="P62" s="829"/>
      <c r="Q62" s="896"/>
      <c r="R62" s="897"/>
      <c r="S62" s="897"/>
      <c r="T62" s="897"/>
      <c r="U62" s="897"/>
      <c r="V62" s="897"/>
      <c r="W62" s="897"/>
      <c r="X62" s="897"/>
      <c r="Y62" s="897"/>
      <c r="Z62" s="897"/>
      <c r="AA62" s="897"/>
      <c r="AB62" s="897"/>
      <c r="AC62" s="897"/>
      <c r="AD62" s="897"/>
      <c r="AE62" s="898"/>
      <c r="AF62" s="833"/>
      <c r="AG62" s="834"/>
      <c r="AH62" s="834"/>
      <c r="AI62" s="834"/>
      <c r="AJ62" s="835"/>
      <c r="AK62" s="899"/>
      <c r="AL62" s="897"/>
      <c r="AM62" s="897"/>
      <c r="AN62" s="897"/>
      <c r="AO62" s="897"/>
      <c r="AP62" s="897"/>
      <c r="AQ62" s="897"/>
      <c r="AR62" s="897"/>
      <c r="AS62" s="897"/>
      <c r="AT62" s="897"/>
      <c r="AU62" s="897"/>
      <c r="AV62" s="897"/>
      <c r="AW62" s="897"/>
      <c r="AX62" s="897"/>
      <c r="AY62" s="897"/>
      <c r="AZ62" s="900"/>
      <c r="BA62" s="900"/>
      <c r="BB62" s="900"/>
      <c r="BC62" s="900"/>
      <c r="BD62" s="900"/>
      <c r="BE62" s="891"/>
      <c r="BF62" s="891"/>
      <c r="BG62" s="891"/>
      <c r="BH62" s="891"/>
      <c r="BI62" s="892"/>
      <c r="BJ62" s="908" t="s">
        <v>409</v>
      </c>
      <c r="BK62" s="869"/>
      <c r="BL62" s="869"/>
      <c r="BM62" s="869"/>
      <c r="BN62" s="870"/>
      <c r="BO62" s="243"/>
      <c r="BP62" s="243"/>
      <c r="BQ62" s="240">
        <v>56</v>
      </c>
      <c r="BR62" s="241"/>
      <c r="BS62" s="840"/>
      <c r="BT62" s="841"/>
      <c r="BU62" s="841"/>
      <c r="BV62" s="841"/>
      <c r="BW62" s="841"/>
      <c r="BX62" s="841"/>
      <c r="BY62" s="841"/>
      <c r="BZ62" s="841"/>
      <c r="CA62" s="841"/>
      <c r="CB62" s="841"/>
      <c r="CC62" s="841"/>
      <c r="CD62" s="841"/>
      <c r="CE62" s="841"/>
      <c r="CF62" s="841"/>
      <c r="CG62" s="842"/>
      <c r="CH62" s="812"/>
      <c r="CI62" s="813"/>
      <c r="CJ62" s="813"/>
      <c r="CK62" s="813"/>
      <c r="CL62" s="814"/>
      <c r="CM62" s="812"/>
      <c r="CN62" s="813"/>
      <c r="CO62" s="813"/>
      <c r="CP62" s="813"/>
      <c r="CQ62" s="814"/>
      <c r="CR62" s="812"/>
      <c r="CS62" s="813"/>
      <c r="CT62" s="813"/>
      <c r="CU62" s="813"/>
      <c r="CV62" s="814"/>
      <c r="CW62" s="812"/>
      <c r="CX62" s="813"/>
      <c r="CY62" s="813"/>
      <c r="CZ62" s="813"/>
      <c r="DA62" s="814"/>
      <c r="DB62" s="812"/>
      <c r="DC62" s="813"/>
      <c r="DD62" s="813"/>
      <c r="DE62" s="813"/>
      <c r="DF62" s="814"/>
      <c r="DG62" s="812"/>
      <c r="DH62" s="813"/>
      <c r="DI62" s="813"/>
      <c r="DJ62" s="813"/>
      <c r="DK62" s="814"/>
      <c r="DL62" s="812"/>
      <c r="DM62" s="813"/>
      <c r="DN62" s="813"/>
      <c r="DO62" s="813"/>
      <c r="DP62" s="814"/>
      <c r="DQ62" s="812"/>
      <c r="DR62" s="813"/>
      <c r="DS62" s="813"/>
      <c r="DT62" s="813"/>
      <c r="DU62" s="814"/>
      <c r="DV62" s="815"/>
      <c r="DW62" s="816"/>
      <c r="DX62" s="816"/>
      <c r="DY62" s="816"/>
      <c r="DZ62" s="817"/>
      <c r="EA62" s="224"/>
    </row>
    <row r="63" spans="1:131" s="225" customFormat="1" ht="26.25" customHeight="1" thickBot="1" x14ac:dyDescent="0.2">
      <c r="A63" s="242" t="s">
        <v>381</v>
      </c>
      <c r="B63" s="853" t="s">
        <v>410</v>
      </c>
      <c r="C63" s="854"/>
      <c r="D63" s="854"/>
      <c r="E63" s="854"/>
      <c r="F63" s="854"/>
      <c r="G63" s="854"/>
      <c r="H63" s="854"/>
      <c r="I63" s="854"/>
      <c r="J63" s="854"/>
      <c r="K63" s="854"/>
      <c r="L63" s="854"/>
      <c r="M63" s="854"/>
      <c r="N63" s="854"/>
      <c r="O63" s="854"/>
      <c r="P63" s="855"/>
      <c r="Q63" s="901"/>
      <c r="R63" s="902"/>
      <c r="S63" s="902"/>
      <c r="T63" s="902"/>
      <c r="U63" s="902"/>
      <c r="V63" s="902"/>
      <c r="W63" s="902"/>
      <c r="X63" s="902"/>
      <c r="Y63" s="902"/>
      <c r="Z63" s="902"/>
      <c r="AA63" s="902"/>
      <c r="AB63" s="902"/>
      <c r="AC63" s="902"/>
      <c r="AD63" s="902"/>
      <c r="AE63" s="903"/>
      <c r="AF63" s="904">
        <v>5449</v>
      </c>
      <c r="AG63" s="905"/>
      <c r="AH63" s="905"/>
      <c r="AI63" s="905"/>
      <c r="AJ63" s="906"/>
      <c r="AK63" s="907"/>
      <c r="AL63" s="902"/>
      <c r="AM63" s="902"/>
      <c r="AN63" s="902"/>
      <c r="AO63" s="902"/>
      <c r="AP63" s="905">
        <f>AP28+AP29+AP30+AP31+AP32+AP33+AP34+AP35+AP36+AP37</f>
        <v>21598</v>
      </c>
      <c r="AQ63" s="905"/>
      <c r="AR63" s="905"/>
      <c r="AS63" s="905"/>
      <c r="AT63" s="905"/>
      <c r="AU63" s="905"/>
      <c r="AV63" s="905"/>
      <c r="AW63" s="905"/>
      <c r="AX63" s="905"/>
      <c r="AY63" s="905"/>
      <c r="AZ63" s="909"/>
      <c r="BA63" s="909"/>
      <c r="BB63" s="909"/>
      <c r="BC63" s="909"/>
      <c r="BD63" s="909"/>
      <c r="BE63" s="910"/>
      <c r="BF63" s="910"/>
      <c r="BG63" s="910"/>
      <c r="BH63" s="910"/>
      <c r="BI63" s="911"/>
      <c r="BJ63" s="912" t="s">
        <v>411</v>
      </c>
      <c r="BK63" s="913"/>
      <c r="BL63" s="913"/>
      <c r="BM63" s="913"/>
      <c r="BN63" s="914"/>
      <c r="BO63" s="243"/>
      <c r="BP63" s="243"/>
      <c r="BQ63" s="240">
        <v>57</v>
      </c>
      <c r="BR63" s="241"/>
      <c r="BS63" s="840"/>
      <c r="BT63" s="841"/>
      <c r="BU63" s="841"/>
      <c r="BV63" s="841"/>
      <c r="BW63" s="841"/>
      <c r="BX63" s="841"/>
      <c r="BY63" s="841"/>
      <c r="BZ63" s="841"/>
      <c r="CA63" s="841"/>
      <c r="CB63" s="841"/>
      <c r="CC63" s="841"/>
      <c r="CD63" s="841"/>
      <c r="CE63" s="841"/>
      <c r="CF63" s="841"/>
      <c r="CG63" s="842"/>
      <c r="CH63" s="812"/>
      <c r="CI63" s="813"/>
      <c r="CJ63" s="813"/>
      <c r="CK63" s="813"/>
      <c r="CL63" s="814"/>
      <c r="CM63" s="812"/>
      <c r="CN63" s="813"/>
      <c r="CO63" s="813"/>
      <c r="CP63" s="813"/>
      <c r="CQ63" s="814"/>
      <c r="CR63" s="812"/>
      <c r="CS63" s="813"/>
      <c r="CT63" s="813"/>
      <c r="CU63" s="813"/>
      <c r="CV63" s="814"/>
      <c r="CW63" s="812"/>
      <c r="CX63" s="813"/>
      <c r="CY63" s="813"/>
      <c r="CZ63" s="813"/>
      <c r="DA63" s="814"/>
      <c r="DB63" s="812"/>
      <c r="DC63" s="813"/>
      <c r="DD63" s="813"/>
      <c r="DE63" s="813"/>
      <c r="DF63" s="814"/>
      <c r="DG63" s="812"/>
      <c r="DH63" s="813"/>
      <c r="DI63" s="813"/>
      <c r="DJ63" s="813"/>
      <c r="DK63" s="814"/>
      <c r="DL63" s="812"/>
      <c r="DM63" s="813"/>
      <c r="DN63" s="813"/>
      <c r="DO63" s="813"/>
      <c r="DP63" s="814"/>
      <c r="DQ63" s="812"/>
      <c r="DR63" s="813"/>
      <c r="DS63" s="813"/>
      <c r="DT63" s="813"/>
      <c r="DU63" s="814"/>
      <c r="DV63" s="815"/>
      <c r="DW63" s="816"/>
      <c r="DX63" s="816"/>
      <c r="DY63" s="816"/>
      <c r="DZ63" s="817"/>
      <c r="EA63" s="224"/>
    </row>
    <row r="64" spans="1:131" s="225" customFormat="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840"/>
      <c r="BT64" s="841"/>
      <c r="BU64" s="841"/>
      <c r="BV64" s="841"/>
      <c r="BW64" s="841"/>
      <c r="BX64" s="841"/>
      <c r="BY64" s="841"/>
      <c r="BZ64" s="841"/>
      <c r="CA64" s="841"/>
      <c r="CB64" s="841"/>
      <c r="CC64" s="841"/>
      <c r="CD64" s="841"/>
      <c r="CE64" s="841"/>
      <c r="CF64" s="841"/>
      <c r="CG64" s="842"/>
      <c r="CH64" s="812"/>
      <c r="CI64" s="813"/>
      <c r="CJ64" s="813"/>
      <c r="CK64" s="813"/>
      <c r="CL64" s="814"/>
      <c r="CM64" s="812"/>
      <c r="CN64" s="813"/>
      <c r="CO64" s="813"/>
      <c r="CP64" s="813"/>
      <c r="CQ64" s="814"/>
      <c r="CR64" s="812"/>
      <c r="CS64" s="813"/>
      <c r="CT64" s="813"/>
      <c r="CU64" s="813"/>
      <c r="CV64" s="814"/>
      <c r="CW64" s="812"/>
      <c r="CX64" s="813"/>
      <c r="CY64" s="813"/>
      <c r="CZ64" s="813"/>
      <c r="DA64" s="814"/>
      <c r="DB64" s="812"/>
      <c r="DC64" s="813"/>
      <c r="DD64" s="813"/>
      <c r="DE64" s="813"/>
      <c r="DF64" s="814"/>
      <c r="DG64" s="812"/>
      <c r="DH64" s="813"/>
      <c r="DI64" s="813"/>
      <c r="DJ64" s="813"/>
      <c r="DK64" s="814"/>
      <c r="DL64" s="812"/>
      <c r="DM64" s="813"/>
      <c r="DN64" s="813"/>
      <c r="DO64" s="813"/>
      <c r="DP64" s="814"/>
      <c r="DQ64" s="812"/>
      <c r="DR64" s="813"/>
      <c r="DS64" s="813"/>
      <c r="DT64" s="813"/>
      <c r="DU64" s="814"/>
      <c r="DV64" s="815"/>
      <c r="DW64" s="816"/>
      <c r="DX64" s="816"/>
      <c r="DY64" s="816"/>
      <c r="DZ64" s="817"/>
      <c r="EA64" s="224"/>
    </row>
    <row r="65" spans="1:131" s="225" customFormat="1" ht="26.25" customHeight="1" thickBot="1" x14ac:dyDescent="0.2">
      <c r="A65" s="230" t="s">
        <v>412</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43"/>
      <c r="BF65" s="243"/>
      <c r="BG65" s="243"/>
      <c r="BH65" s="243"/>
      <c r="BI65" s="243"/>
      <c r="BJ65" s="243"/>
      <c r="BK65" s="243"/>
      <c r="BL65" s="243"/>
      <c r="BM65" s="243"/>
      <c r="BN65" s="243"/>
      <c r="BO65" s="243"/>
      <c r="BP65" s="243"/>
      <c r="BQ65" s="240">
        <v>59</v>
      </c>
      <c r="BR65" s="241"/>
      <c r="BS65" s="840"/>
      <c r="BT65" s="841"/>
      <c r="BU65" s="841"/>
      <c r="BV65" s="841"/>
      <c r="BW65" s="841"/>
      <c r="BX65" s="841"/>
      <c r="BY65" s="841"/>
      <c r="BZ65" s="841"/>
      <c r="CA65" s="841"/>
      <c r="CB65" s="841"/>
      <c r="CC65" s="841"/>
      <c r="CD65" s="841"/>
      <c r="CE65" s="841"/>
      <c r="CF65" s="841"/>
      <c r="CG65" s="842"/>
      <c r="CH65" s="812"/>
      <c r="CI65" s="813"/>
      <c r="CJ65" s="813"/>
      <c r="CK65" s="813"/>
      <c r="CL65" s="814"/>
      <c r="CM65" s="812"/>
      <c r="CN65" s="813"/>
      <c r="CO65" s="813"/>
      <c r="CP65" s="813"/>
      <c r="CQ65" s="814"/>
      <c r="CR65" s="812"/>
      <c r="CS65" s="813"/>
      <c r="CT65" s="813"/>
      <c r="CU65" s="813"/>
      <c r="CV65" s="814"/>
      <c r="CW65" s="812"/>
      <c r="CX65" s="813"/>
      <c r="CY65" s="813"/>
      <c r="CZ65" s="813"/>
      <c r="DA65" s="814"/>
      <c r="DB65" s="812"/>
      <c r="DC65" s="813"/>
      <c r="DD65" s="813"/>
      <c r="DE65" s="813"/>
      <c r="DF65" s="814"/>
      <c r="DG65" s="812"/>
      <c r="DH65" s="813"/>
      <c r="DI65" s="813"/>
      <c r="DJ65" s="813"/>
      <c r="DK65" s="814"/>
      <c r="DL65" s="812"/>
      <c r="DM65" s="813"/>
      <c r="DN65" s="813"/>
      <c r="DO65" s="813"/>
      <c r="DP65" s="814"/>
      <c r="DQ65" s="812"/>
      <c r="DR65" s="813"/>
      <c r="DS65" s="813"/>
      <c r="DT65" s="813"/>
      <c r="DU65" s="814"/>
      <c r="DV65" s="815"/>
      <c r="DW65" s="816"/>
      <c r="DX65" s="816"/>
      <c r="DY65" s="816"/>
      <c r="DZ65" s="817"/>
      <c r="EA65" s="224"/>
    </row>
    <row r="66" spans="1:131" s="225" customFormat="1" ht="26.25" customHeight="1" x14ac:dyDescent="0.15">
      <c r="A66" s="806" t="s">
        <v>413</v>
      </c>
      <c r="B66" s="807"/>
      <c r="C66" s="807"/>
      <c r="D66" s="807"/>
      <c r="E66" s="807"/>
      <c r="F66" s="807"/>
      <c r="G66" s="807"/>
      <c r="H66" s="807"/>
      <c r="I66" s="807"/>
      <c r="J66" s="807"/>
      <c r="K66" s="807"/>
      <c r="L66" s="807"/>
      <c r="M66" s="807"/>
      <c r="N66" s="807"/>
      <c r="O66" s="807"/>
      <c r="P66" s="808"/>
      <c r="Q66" s="783" t="s">
        <v>414</v>
      </c>
      <c r="R66" s="784"/>
      <c r="S66" s="784"/>
      <c r="T66" s="784"/>
      <c r="U66" s="785"/>
      <c r="V66" s="783" t="s">
        <v>415</v>
      </c>
      <c r="W66" s="784"/>
      <c r="X66" s="784"/>
      <c r="Y66" s="784"/>
      <c r="Z66" s="785"/>
      <c r="AA66" s="783" t="s">
        <v>388</v>
      </c>
      <c r="AB66" s="784"/>
      <c r="AC66" s="784"/>
      <c r="AD66" s="784"/>
      <c r="AE66" s="785"/>
      <c r="AF66" s="915" t="s">
        <v>416</v>
      </c>
      <c r="AG66" s="876"/>
      <c r="AH66" s="876"/>
      <c r="AI66" s="876"/>
      <c r="AJ66" s="916"/>
      <c r="AK66" s="783" t="s">
        <v>390</v>
      </c>
      <c r="AL66" s="807"/>
      <c r="AM66" s="807"/>
      <c r="AN66" s="807"/>
      <c r="AO66" s="808"/>
      <c r="AP66" s="783" t="s">
        <v>417</v>
      </c>
      <c r="AQ66" s="784"/>
      <c r="AR66" s="784"/>
      <c r="AS66" s="784"/>
      <c r="AT66" s="785"/>
      <c r="AU66" s="783" t="s">
        <v>418</v>
      </c>
      <c r="AV66" s="784"/>
      <c r="AW66" s="784"/>
      <c r="AX66" s="784"/>
      <c r="AY66" s="785"/>
      <c r="AZ66" s="783" t="s">
        <v>366</v>
      </c>
      <c r="BA66" s="784"/>
      <c r="BB66" s="784"/>
      <c r="BC66" s="784"/>
      <c r="BD66" s="795"/>
      <c r="BE66" s="243"/>
      <c r="BF66" s="243"/>
      <c r="BG66" s="243"/>
      <c r="BH66" s="243"/>
      <c r="BI66" s="243"/>
      <c r="BJ66" s="243"/>
      <c r="BK66" s="243"/>
      <c r="BL66" s="243"/>
      <c r="BM66" s="243"/>
      <c r="BN66" s="243"/>
      <c r="BO66" s="243"/>
      <c r="BP66" s="243"/>
      <c r="BQ66" s="240">
        <v>60</v>
      </c>
      <c r="BR66" s="245"/>
      <c r="BS66" s="926"/>
      <c r="BT66" s="927"/>
      <c r="BU66" s="927"/>
      <c r="BV66" s="927"/>
      <c r="BW66" s="927"/>
      <c r="BX66" s="927"/>
      <c r="BY66" s="927"/>
      <c r="BZ66" s="927"/>
      <c r="CA66" s="927"/>
      <c r="CB66" s="927"/>
      <c r="CC66" s="927"/>
      <c r="CD66" s="927"/>
      <c r="CE66" s="927"/>
      <c r="CF66" s="927"/>
      <c r="CG66" s="928"/>
      <c r="CH66" s="923"/>
      <c r="CI66" s="924"/>
      <c r="CJ66" s="924"/>
      <c r="CK66" s="924"/>
      <c r="CL66" s="925"/>
      <c r="CM66" s="923"/>
      <c r="CN66" s="924"/>
      <c r="CO66" s="924"/>
      <c r="CP66" s="924"/>
      <c r="CQ66" s="925"/>
      <c r="CR66" s="923"/>
      <c r="CS66" s="924"/>
      <c r="CT66" s="924"/>
      <c r="CU66" s="924"/>
      <c r="CV66" s="925"/>
      <c r="CW66" s="923"/>
      <c r="CX66" s="924"/>
      <c r="CY66" s="924"/>
      <c r="CZ66" s="924"/>
      <c r="DA66" s="925"/>
      <c r="DB66" s="923"/>
      <c r="DC66" s="924"/>
      <c r="DD66" s="924"/>
      <c r="DE66" s="924"/>
      <c r="DF66" s="925"/>
      <c r="DG66" s="923"/>
      <c r="DH66" s="924"/>
      <c r="DI66" s="924"/>
      <c r="DJ66" s="924"/>
      <c r="DK66" s="925"/>
      <c r="DL66" s="923"/>
      <c r="DM66" s="924"/>
      <c r="DN66" s="924"/>
      <c r="DO66" s="924"/>
      <c r="DP66" s="925"/>
      <c r="DQ66" s="923"/>
      <c r="DR66" s="924"/>
      <c r="DS66" s="924"/>
      <c r="DT66" s="924"/>
      <c r="DU66" s="925"/>
      <c r="DV66" s="920"/>
      <c r="DW66" s="921"/>
      <c r="DX66" s="921"/>
      <c r="DY66" s="921"/>
      <c r="DZ66" s="922"/>
      <c r="EA66" s="224"/>
    </row>
    <row r="67" spans="1:131" s="225" customFormat="1" ht="26.25" customHeight="1" thickBot="1" x14ac:dyDescent="0.2">
      <c r="A67" s="809"/>
      <c r="B67" s="810"/>
      <c r="C67" s="810"/>
      <c r="D67" s="810"/>
      <c r="E67" s="810"/>
      <c r="F67" s="810"/>
      <c r="G67" s="810"/>
      <c r="H67" s="810"/>
      <c r="I67" s="810"/>
      <c r="J67" s="810"/>
      <c r="K67" s="810"/>
      <c r="L67" s="810"/>
      <c r="M67" s="810"/>
      <c r="N67" s="810"/>
      <c r="O67" s="810"/>
      <c r="P67" s="811"/>
      <c r="Q67" s="786"/>
      <c r="R67" s="787"/>
      <c r="S67" s="787"/>
      <c r="T67" s="787"/>
      <c r="U67" s="788"/>
      <c r="V67" s="786"/>
      <c r="W67" s="787"/>
      <c r="X67" s="787"/>
      <c r="Y67" s="787"/>
      <c r="Z67" s="788"/>
      <c r="AA67" s="786"/>
      <c r="AB67" s="787"/>
      <c r="AC67" s="787"/>
      <c r="AD67" s="787"/>
      <c r="AE67" s="788"/>
      <c r="AF67" s="917"/>
      <c r="AG67" s="879"/>
      <c r="AH67" s="879"/>
      <c r="AI67" s="879"/>
      <c r="AJ67" s="918"/>
      <c r="AK67" s="919"/>
      <c r="AL67" s="810"/>
      <c r="AM67" s="810"/>
      <c r="AN67" s="810"/>
      <c r="AO67" s="811"/>
      <c r="AP67" s="786"/>
      <c r="AQ67" s="787"/>
      <c r="AR67" s="787"/>
      <c r="AS67" s="787"/>
      <c r="AT67" s="788"/>
      <c r="AU67" s="786"/>
      <c r="AV67" s="787"/>
      <c r="AW67" s="787"/>
      <c r="AX67" s="787"/>
      <c r="AY67" s="788"/>
      <c r="AZ67" s="786"/>
      <c r="BA67" s="787"/>
      <c r="BB67" s="787"/>
      <c r="BC67" s="787"/>
      <c r="BD67" s="796"/>
      <c r="BE67" s="243"/>
      <c r="BF67" s="243"/>
      <c r="BG67" s="243"/>
      <c r="BH67" s="243"/>
      <c r="BI67" s="243"/>
      <c r="BJ67" s="243"/>
      <c r="BK67" s="243"/>
      <c r="BL67" s="243"/>
      <c r="BM67" s="243"/>
      <c r="BN67" s="243"/>
      <c r="BO67" s="243"/>
      <c r="BP67" s="243"/>
      <c r="BQ67" s="240">
        <v>61</v>
      </c>
      <c r="BR67" s="245"/>
      <c r="BS67" s="926"/>
      <c r="BT67" s="927"/>
      <c r="BU67" s="927"/>
      <c r="BV67" s="927"/>
      <c r="BW67" s="927"/>
      <c r="BX67" s="927"/>
      <c r="BY67" s="927"/>
      <c r="BZ67" s="927"/>
      <c r="CA67" s="927"/>
      <c r="CB67" s="927"/>
      <c r="CC67" s="927"/>
      <c r="CD67" s="927"/>
      <c r="CE67" s="927"/>
      <c r="CF67" s="927"/>
      <c r="CG67" s="928"/>
      <c r="CH67" s="923"/>
      <c r="CI67" s="924"/>
      <c r="CJ67" s="924"/>
      <c r="CK67" s="924"/>
      <c r="CL67" s="925"/>
      <c r="CM67" s="923"/>
      <c r="CN67" s="924"/>
      <c r="CO67" s="924"/>
      <c r="CP67" s="924"/>
      <c r="CQ67" s="925"/>
      <c r="CR67" s="923"/>
      <c r="CS67" s="924"/>
      <c r="CT67" s="924"/>
      <c r="CU67" s="924"/>
      <c r="CV67" s="925"/>
      <c r="CW67" s="923"/>
      <c r="CX67" s="924"/>
      <c r="CY67" s="924"/>
      <c r="CZ67" s="924"/>
      <c r="DA67" s="925"/>
      <c r="DB67" s="923"/>
      <c r="DC67" s="924"/>
      <c r="DD67" s="924"/>
      <c r="DE67" s="924"/>
      <c r="DF67" s="925"/>
      <c r="DG67" s="923"/>
      <c r="DH67" s="924"/>
      <c r="DI67" s="924"/>
      <c r="DJ67" s="924"/>
      <c r="DK67" s="925"/>
      <c r="DL67" s="923"/>
      <c r="DM67" s="924"/>
      <c r="DN67" s="924"/>
      <c r="DO67" s="924"/>
      <c r="DP67" s="925"/>
      <c r="DQ67" s="923"/>
      <c r="DR67" s="924"/>
      <c r="DS67" s="924"/>
      <c r="DT67" s="924"/>
      <c r="DU67" s="925"/>
      <c r="DV67" s="920"/>
      <c r="DW67" s="921"/>
      <c r="DX67" s="921"/>
      <c r="DY67" s="921"/>
      <c r="DZ67" s="922"/>
      <c r="EA67" s="224"/>
    </row>
    <row r="68" spans="1:131" s="225" customFormat="1" ht="26.25" customHeight="1" thickTop="1" x14ac:dyDescent="0.15">
      <c r="A68" s="236">
        <v>1</v>
      </c>
      <c r="B68" s="933" t="s">
        <v>577</v>
      </c>
      <c r="C68" s="934"/>
      <c r="D68" s="934"/>
      <c r="E68" s="934"/>
      <c r="F68" s="934"/>
      <c r="G68" s="934"/>
      <c r="H68" s="934"/>
      <c r="I68" s="934"/>
      <c r="J68" s="934"/>
      <c r="K68" s="934"/>
      <c r="L68" s="934"/>
      <c r="M68" s="934"/>
      <c r="N68" s="934"/>
      <c r="O68" s="934"/>
      <c r="P68" s="935"/>
      <c r="Q68" s="932">
        <v>6551</v>
      </c>
      <c r="R68" s="929"/>
      <c r="S68" s="929"/>
      <c r="T68" s="929"/>
      <c r="U68" s="929"/>
      <c r="V68" s="929">
        <v>7258</v>
      </c>
      <c r="W68" s="929"/>
      <c r="X68" s="929"/>
      <c r="Y68" s="929"/>
      <c r="Z68" s="929"/>
      <c r="AA68" s="929">
        <v>-707</v>
      </c>
      <c r="AB68" s="929"/>
      <c r="AC68" s="929"/>
      <c r="AD68" s="929"/>
      <c r="AE68" s="929"/>
      <c r="AF68" s="929">
        <v>3706</v>
      </c>
      <c r="AG68" s="929"/>
      <c r="AH68" s="929"/>
      <c r="AI68" s="929"/>
      <c r="AJ68" s="929"/>
      <c r="AK68" s="929"/>
      <c r="AL68" s="929"/>
      <c r="AM68" s="929"/>
      <c r="AN68" s="929"/>
      <c r="AO68" s="929"/>
      <c r="AP68" s="929">
        <v>27960</v>
      </c>
      <c r="AQ68" s="929"/>
      <c r="AR68" s="929"/>
      <c r="AS68" s="929"/>
      <c r="AT68" s="929"/>
      <c r="AU68" s="929"/>
      <c r="AV68" s="929"/>
      <c r="AW68" s="929"/>
      <c r="AX68" s="929"/>
      <c r="AY68" s="929"/>
      <c r="AZ68" s="930"/>
      <c r="BA68" s="930"/>
      <c r="BB68" s="930"/>
      <c r="BC68" s="930"/>
      <c r="BD68" s="931"/>
      <c r="BE68" s="243"/>
      <c r="BF68" s="243"/>
      <c r="BG68" s="243"/>
      <c r="BH68" s="243"/>
      <c r="BI68" s="243"/>
      <c r="BJ68" s="243"/>
      <c r="BK68" s="243"/>
      <c r="BL68" s="243"/>
      <c r="BM68" s="243"/>
      <c r="BN68" s="243"/>
      <c r="BO68" s="243"/>
      <c r="BP68" s="243"/>
      <c r="BQ68" s="240">
        <v>62</v>
      </c>
      <c r="BR68" s="245"/>
      <c r="BS68" s="926"/>
      <c r="BT68" s="927"/>
      <c r="BU68" s="927"/>
      <c r="BV68" s="927"/>
      <c r="BW68" s="927"/>
      <c r="BX68" s="927"/>
      <c r="BY68" s="927"/>
      <c r="BZ68" s="927"/>
      <c r="CA68" s="927"/>
      <c r="CB68" s="927"/>
      <c r="CC68" s="927"/>
      <c r="CD68" s="927"/>
      <c r="CE68" s="927"/>
      <c r="CF68" s="927"/>
      <c r="CG68" s="928"/>
      <c r="CH68" s="923"/>
      <c r="CI68" s="924"/>
      <c r="CJ68" s="924"/>
      <c r="CK68" s="924"/>
      <c r="CL68" s="925"/>
      <c r="CM68" s="923"/>
      <c r="CN68" s="924"/>
      <c r="CO68" s="924"/>
      <c r="CP68" s="924"/>
      <c r="CQ68" s="925"/>
      <c r="CR68" s="923"/>
      <c r="CS68" s="924"/>
      <c r="CT68" s="924"/>
      <c r="CU68" s="924"/>
      <c r="CV68" s="925"/>
      <c r="CW68" s="923"/>
      <c r="CX68" s="924"/>
      <c r="CY68" s="924"/>
      <c r="CZ68" s="924"/>
      <c r="DA68" s="925"/>
      <c r="DB68" s="923"/>
      <c r="DC68" s="924"/>
      <c r="DD68" s="924"/>
      <c r="DE68" s="924"/>
      <c r="DF68" s="925"/>
      <c r="DG68" s="923"/>
      <c r="DH68" s="924"/>
      <c r="DI68" s="924"/>
      <c r="DJ68" s="924"/>
      <c r="DK68" s="925"/>
      <c r="DL68" s="923"/>
      <c r="DM68" s="924"/>
      <c r="DN68" s="924"/>
      <c r="DO68" s="924"/>
      <c r="DP68" s="925"/>
      <c r="DQ68" s="923"/>
      <c r="DR68" s="924"/>
      <c r="DS68" s="924"/>
      <c r="DT68" s="924"/>
      <c r="DU68" s="925"/>
      <c r="DV68" s="920"/>
      <c r="DW68" s="921"/>
      <c r="DX68" s="921"/>
      <c r="DY68" s="921"/>
      <c r="DZ68" s="922"/>
      <c r="EA68" s="224"/>
    </row>
    <row r="69" spans="1:131" s="225" customFormat="1" ht="26.25" customHeight="1" x14ac:dyDescent="0.15">
      <c r="A69" s="239">
        <v>2</v>
      </c>
      <c r="B69" s="780" t="s">
        <v>578</v>
      </c>
      <c r="C69" s="781"/>
      <c r="D69" s="781"/>
      <c r="E69" s="781"/>
      <c r="F69" s="781"/>
      <c r="G69" s="781"/>
      <c r="H69" s="781"/>
      <c r="I69" s="781"/>
      <c r="J69" s="781"/>
      <c r="K69" s="781"/>
      <c r="L69" s="781"/>
      <c r="M69" s="781"/>
      <c r="N69" s="781"/>
      <c r="O69" s="781"/>
      <c r="P69" s="782"/>
      <c r="Q69" s="936">
        <v>75</v>
      </c>
      <c r="R69" s="894"/>
      <c r="S69" s="894"/>
      <c r="T69" s="894"/>
      <c r="U69" s="894"/>
      <c r="V69" s="894">
        <v>75</v>
      </c>
      <c r="W69" s="894"/>
      <c r="X69" s="894"/>
      <c r="Y69" s="894"/>
      <c r="Z69" s="894"/>
      <c r="AA69" s="894">
        <v>0</v>
      </c>
      <c r="AB69" s="894"/>
      <c r="AC69" s="894"/>
      <c r="AD69" s="894"/>
      <c r="AE69" s="894"/>
      <c r="AF69" s="894">
        <v>0</v>
      </c>
      <c r="AG69" s="894"/>
      <c r="AH69" s="894"/>
      <c r="AI69" s="894"/>
      <c r="AJ69" s="894"/>
      <c r="AK69" s="894">
        <v>6</v>
      </c>
      <c r="AL69" s="894"/>
      <c r="AM69" s="894"/>
      <c r="AN69" s="894"/>
      <c r="AO69" s="894"/>
      <c r="AP69" s="894"/>
      <c r="AQ69" s="894"/>
      <c r="AR69" s="894"/>
      <c r="AS69" s="894"/>
      <c r="AT69" s="894"/>
      <c r="AU69" s="894"/>
      <c r="AV69" s="894"/>
      <c r="AW69" s="894"/>
      <c r="AX69" s="894"/>
      <c r="AY69" s="894"/>
      <c r="AZ69" s="937"/>
      <c r="BA69" s="937"/>
      <c r="BB69" s="937"/>
      <c r="BC69" s="937"/>
      <c r="BD69" s="938"/>
      <c r="BE69" s="243"/>
      <c r="BF69" s="243"/>
      <c r="BG69" s="243"/>
      <c r="BH69" s="243"/>
      <c r="BI69" s="243"/>
      <c r="BJ69" s="243"/>
      <c r="BK69" s="243"/>
      <c r="BL69" s="243"/>
      <c r="BM69" s="243"/>
      <c r="BN69" s="243"/>
      <c r="BO69" s="243"/>
      <c r="BP69" s="243"/>
      <c r="BQ69" s="240">
        <v>63</v>
      </c>
      <c r="BR69" s="245"/>
      <c r="BS69" s="926"/>
      <c r="BT69" s="927"/>
      <c r="BU69" s="927"/>
      <c r="BV69" s="927"/>
      <c r="BW69" s="927"/>
      <c r="BX69" s="927"/>
      <c r="BY69" s="927"/>
      <c r="BZ69" s="927"/>
      <c r="CA69" s="927"/>
      <c r="CB69" s="927"/>
      <c r="CC69" s="927"/>
      <c r="CD69" s="927"/>
      <c r="CE69" s="927"/>
      <c r="CF69" s="927"/>
      <c r="CG69" s="928"/>
      <c r="CH69" s="923"/>
      <c r="CI69" s="924"/>
      <c r="CJ69" s="924"/>
      <c r="CK69" s="924"/>
      <c r="CL69" s="925"/>
      <c r="CM69" s="923"/>
      <c r="CN69" s="924"/>
      <c r="CO69" s="924"/>
      <c r="CP69" s="924"/>
      <c r="CQ69" s="925"/>
      <c r="CR69" s="923"/>
      <c r="CS69" s="924"/>
      <c r="CT69" s="924"/>
      <c r="CU69" s="924"/>
      <c r="CV69" s="925"/>
      <c r="CW69" s="923"/>
      <c r="CX69" s="924"/>
      <c r="CY69" s="924"/>
      <c r="CZ69" s="924"/>
      <c r="DA69" s="925"/>
      <c r="DB69" s="923"/>
      <c r="DC69" s="924"/>
      <c r="DD69" s="924"/>
      <c r="DE69" s="924"/>
      <c r="DF69" s="925"/>
      <c r="DG69" s="923"/>
      <c r="DH69" s="924"/>
      <c r="DI69" s="924"/>
      <c r="DJ69" s="924"/>
      <c r="DK69" s="925"/>
      <c r="DL69" s="923"/>
      <c r="DM69" s="924"/>
      <c r="DN69" s="924"/>
      <c r="DO69" s="924"/>
      <c r="DP69" s="925"/>
      <c r="DQ69" s="923"/>
      <c r="DR69" s="924"/>
      <c r="DS69" s="924"/>
      <c r="DT69" s="924"/>
      <c r="DU69" s="925"/>
      <c r="DV69" s="920"/>
      <c r="DW69" s="921"/>
      <c r="DX69" s="921"/>
      <c r="DY69" s="921"/>
      <c r="DZ69" s="922"/>
      <c r="EA69" s="224"/>
    </row>
    <row r="70" spans="1:131" s="225" customFormat="1" ht="26.25" customHeight="1" x14ac:dyDescent="0.15">
      <c r="A70" s="239">
        <v>3</v>
      </c>
      <c r="B70" s="780" t="s">
        <v>579</v>
      </c>
      <c r="C70" s="781"/>
      <c r="D70" s="781"/>
      <c r="E70" s="781"/>
      <c r="F70" s="781"/>
      <c r="G70" s="781"/>
      <c r="H70" s="781"/>
      <c r="I70" s="781"/>
      <c r="J70" s="781"/>
      <c r="K70" s="781"/>
      <c r="L70" s="781"/>
      <c r="M70" s="781"/>
      <c r="N70" s="781"/>
      <c r="O70" s="781"/>
      <c r="P70" s="782"/>
      <c r="Q70" s="936">
        <v>273827</v>
      </c>
      <c r="R70" s="894"/>
      <c r="S70" s="894"/>
      <c r="T70" s="894"/>
      <c r="U70" s="894"/>
      <c r="V70" s="894">
        <v>273727</v>
      </c>
      <c r="W70" s="894"/>
      <c r="X70" s="894"/>
      <c r="Y70" s="894"/>
      <c r="Z70" s="894"/>
      <c r="AA70" s="894">
        <v>99</v>
      </c>
      <c r="AB70" s="894"/>
      <c r="AC70" s="894"/>
      <c r="AD70" s="894"/>
      <c r="AE70" s="894"/>
      <c r="AF70" s="894">
        <v>99</v>
      </c>
      <c r="AG70" s="894"/>
      <c r="AH70" s="894"/>
      <c r="AI70" s="894"/>
      <c r="AJ70" s="894"/>
      <c r="AK70" s="894">
        <v>8213</v>
      </c>
      <c r="AL70" s="894"/>
      <c r="AM70" s="894"/>
      <c r="AN70" s="894"/>
      <c r="AO70" s="894"/>
      <c r="AP70" s="894"/>
      <c r="AQ70" s="894"/>
      <c r="AR70" s="894"/>
      <c r="AS70" s="894"/>
      <c r="AT70" s="894"/>
      <c r="AU70" s="894"/>
      <c r="AV70" s="894"/>
      <c r="AW70" s="894"/>
      <c r="AX70" s="894"/>
      <c r="AY70" s="894"/>
      <c r="AZ70" s="937"/>
      <c r="BA70" s="937"/>
      <c r="BB70" s="937"/>
      <c r="BC70" s="937"/>
      <c r="BD70" s="938"/>
      <c r="BE70" s="243"/>
      <c r="BF70" s="243"/>
      <c r="BG70" s="243"/>
      <c r="BH70" s="243"/>
      <c r="BI70" s="243"/>
      <c r="BJ70" s="243"/>
      <c r="BK70" s="243"/>
      <c r="BL70" s="243"/>
      <c r="BM70" s="243"/>
      <c r="BN70" s="243"/>
      <c r="BO70" s="243"/>
      <c r="BP70" s="243"/>
      <c r="BQ70" s="240">
        <v>64</v>
      </c>
      <c r="BR70" s="245"/>
      <c r="BS70" s="926"/>
      <c r="BT70" s="927"/>
      <c r="BU70" s="927"/>
      <c r="BV70" s="927"/>
      <c r="BW70" s="927"/>
      <c r="BX70" s="927"/>
      <c r="BY70" s="927"/>
      <c r="BZ70" s="927"/>
      <c r="CA70" s="927"/>
      <c r="CB70" s="927"/>
      <c r="CC70" s="927"/>
      <c r="CD70" s="927"/>
      <c r="CE70" s="927"/>
      <c r="CF70" s="927"/>
      <c r="CG70" s="928"/>
      <c r="CH70" s="923"/>
      <c r="CI70" s="924"/>
      <c r="CJ70" s="924"/>
      <c r="CK70" s="924"/>
      <c r="CL70" s="925"/>
      <c r="CM70" s="923"/>
      <c r="CN70" s="924"/>
      <c r="CO70" s="924"/>
      <c r="CP70" s="924"/>
      <c r="CQ70" s="925"/>
      <c r="CR70" s="923"/>
      <c r="CS70" s="924"/>
      <c r="CT70" s="924"/>
      <c r="CU70" s="924"/>
      <c r="CV70" s="925"/>
      <c r="CW70" s="923"/>
      <c r="CX70" s="924"/>
      <c r="CY70" s="924"/>
      <c r="CZ70" s="924"/>
      <c r="DA70" s="925"/>
      <c r="DB70" s="923"/>
      <c r="DC70" s="924"/>
      <c r="DD70" s="924"/>
      <c r="DE70" s="924"/>
      <c r="DF70" s="925"/>
      <c r="DG70" s="923"/>
      <c r="DH70" s="924"/>
      <c r="DI70" s="924"/>
      <c r="DJ70" s="924"/>
      <c r="DK70" s="925"/>
      <c r="DL70" s="923"/>
      <c r="DM70" s="924"/>
      <c r="DN70" s="924"/>
      <c r="DO70" s="924"/>
      <c r="DP70" s="925"/>
      <c r="DQ70" s="923"/>
      <c r="DR70" s="924"/>
      <c r="DS70" s="924"/>
      <c r="DT70" s="924"/>
      <c r="DU70" s="925"/>
      <c r="DV70" s="920"/>
      <c r="DW70" s="921"/>
      <c r="DX70" s="921"/>
      <c r="DY70" s="921"/>
      <c r="DZ70" s="922"/>
      <c r="EA70" s="224"/>
    </row>
    <row r="71" spans="1:131" s="225" customFormat="1" ht="26.25" customHeight="1" x14ac:dyDescent="0.15">
      <c r="A71" s="239">
        <v>4</v>
      </c>
      <c r="B71" s="780" t="s">
        <v>580</v>
      </c>
      <c r="C71" s="781"/>
      <c r="D71" s="781"/>
      <c r="E71" s="781"/>
      <c r="F71" s="781"/>
      <c r="G71" s="781"/>
      <c r="H71" s="781"/>
      <c r="I71" s="781"/>
      <c r="J71" s="781"/>
      <c r="K71" s="781"/>
      <c r="L71" s="781"/>
      <c r="M71" s="781"/>
      <c r="N71" s="781"/>
      <c r="O71" s="781"/>
      <c r="P71" s="782"/>
      <c r="Q71" s="936">
        <v>7203</v>
      </c>
      <c r="R71" s="894"/>
      <c r="S71" s="894"/>
      <c r="T71" s="894"/>
      <c r="U71" s="894"/>
      <c r="V71" s="894">
        <v>6919</v>
      </c>
      <c r="W71" s="894"/>
      <c r="X71" s="894"/>
      <c r="Y71" s="894"/>
      <c r="Z71" s="894"/>
      <c r="AA71" s="894">
        <v>284</v>
      </c>
      <c r="AB71" s="894"/>
      <c r="AC71" s="894"/>
      <c r="AD71" s="894"/>
      <c r="AE71" s="894"/>
      <c r="AF71" s="894">
        <v>284</v>
      </c>
      <c r="AG71" s="894"/>
      <c r="AH71" s="894"/>
      <c r="AI71" s="894"/>
      <c r="AJ71" s="894"/>
      <c r="AK71" s="894">
        <v>845</v>
      </c>
      <c r="AL71" s="894"/>
      <c r="AM71" s="894"/>
      <c r="AN71" s="894"/>
      <c r="AO71" s="894"/>
      <c r="AP71" s="894"/>
      <c r="AQ71" s="894"/>
      <c r="AR71" s="894"/>
      <c r="AS71" s="894"/>
      <c r="AT71" s="894"/>
      <c r="AU71" s="894"/>
      <c r="AV71" s="894"/>
      <c r="AW71" s="894"/>
      <c r="AX71" s="894"/>
      <c r="AY71" s="894"/>
      <c r="AZ71" s="937"/>
      <c r="BA71" s="937"/>
      <c r="BB71" s="937"/>
      <c r="BC71" s="937"/>
      <c r="BD71" s="938"/>
      <c r="BE71" s="243"/>
      <c r="BF71" s="243"/>
      <c r="BG71" s="243"/>
      <c r="BH71" s="243"/>
      <c r="BI71" s="243"/>
      <c r="BJ71" s="243"/>
      <c r="BK71" s="243"/>
      <c r="BL71" s="243"/>
      <c r="BM71" s="243"/>
      <c r="BN71" s="243"/>
      <c r="BO71" s="243"/>
      <c r="BP71" s="243"/>
      <c r="BQ71" s="240">
        <v>65</v>
      </c>
      <c r="BR71" s="245"/>
      <c r="BS71" s="926"/>
      <c r="BT71" s="927"/>
      <c r="BU71" s="927"/>
      <c r="BV71" s="927"/>
      <c r="BW71" s="927"/>
      <c r="BX71" s="927"/>
      <c r="BY71" s="927"/>
      <c r="BZ71" s="927"/>
      <c r="CA71" s="927"/>
      <c r="CB71" s="927"/>
      <c r="CC71" s="927"/>
      <c r="CD71" s="927"/>
      <c r="CE71" s="927"/>
      <c r="CF71" s="927"/>
      <c r="CG71" s="928"/>
      <c r="CH71" s="923"/>
      <c r="CI71" s="924"/>
      <c r="CJ71" s="924"/>
      <c r="CK71" s="924"/>
      <c r="CL71" s="925"/>
      <c r="CM71" s="923"/>
      <c r="CN71" s="924"/>
      <c r="CO71" s="924"/>
      <c r="CP71" s="924"/>
      <c r="CQ71" s="925"/>
      <c r="CR71" s="923"/>
      <c r="CS71" s="924"/>
      <c r="CT71" s="924"/>
      <c r="CU71" s="924"/>
      <c r="CV71" s="925"/>
      <c r="CW71" s="923"/>
      <c r="CX71" s="924"/>
      <c r="CY71" s="924"/>
      <c r="CZ71" s="924"/>
      <c r="DA71" s="925"/>
      <c r="DB71" s="923"/>
      <c r="DC71" s="924"/>
      <c r="DD71" s="924"/>
      <c r="DE71" s="924"/>
      <c r="DF71" s="925"/>
      <c r="DG71" s="923"/>
      <c r="DH71" s="924"/>
      <c r="DI71" s="924"/>
      <c r="DJ71" s="924"/>
      <c r="DK71" s="925"/>
      <c r="DL71" s="923"/>
      <c r="DM71" s="924"/>
      <c r="DN71" s="924"/>
      <c r="DO71" s="924"/>
      <c r="DP71" s="925"/>
      <c r="DQ71" s="923"/>
      <c r="DR71" s="924"/>
      <c r="DS71" s="924"/>
      <c r="DT71" s="924"/>
      <c r="DU71" s="925"/>
      <c r="DV71" s="920"/>
      <c r="DW71" s="921"/>
      <c r="DX71" s="921"/>
      <c r="DY71" s="921"/>
      <c r="DZ71" s="922"/>
      <c r="EA71" s="224"/>
    </row>
    <row r="72" spans="1:131" s="225" customFormat="1" ht="26.25" customHeight="1" x14ac:dyDescent="0.15">
      <c r="A72" s="239">
        <v>5</v>
      </c>
      <c r="B72" s="780" t="s">
        <v>581</v>
      </c>
      <c r="C72" s="781"/>
      <c r="D72" s="781"/>
      <c r="E72" s="781"/>
      <c r="F72" s="781"/>
      <c r="G72" s="781"/>
      <c r="H72" s="781"/>
      <c r="I72" s="781"/>
      <c r="J72" s="781"/>
      <c r="K72" s="781"/>
      <c r="L72" s="781"/>
      <c r="M72" s="781"/>
      <c r="N72" s="781"/>
      <c r="O72" s="781"/>
      <c r="P72" s="782"/>
      <c r="Q72" s="936">
        <v>1279</v>
      </c>
      <c r="R72" s="894"/>
      <c r="S72" s="894"/>
      <c r="T72" s="894"/>
      <c r="U72" s="894"/>
      <c r="V72" s="894">
        <v>1167</v>
      </c>
      <c r="W72" s="894"/>
      <c r="X72" s="894"/>
      <c r="Y72" s="894"/>
      <c r="Z72" s="894"/>
      <c r="AA72" s="894">
        <v>112</v>
      </c>
      <c r="AB72" s="894"/>
      <c r="AC72" s="894"/>
      <c r="AD72" s="894"/>
      <c r="AE72" s="894"/>
      <c r="AF72" s="894">
        <v>112</v>
      </c>
      <c r="AG72" s="894"/>
      <c r="AH72" s="894"/>
      <c r="AI72" s="894"/>
      <c r="AJ72" s="894"/>
      <c r="AK72" s="894"/>
      <c r="AL72" s="894"/>
      <c r="AM72" s="894"/>
      <c r="AN72" s="894"/>
      <c r="AO72" s="894"/>
      <c r="AP72" s="894"/>
      <c r="AQ72" s="894"/>
      <c r="AR72" s="894"/>
      <c r="AS72" s="894"/>
      <c r="AT72" s="894"/>
      <c r="AU72" s="894"/>
      <c r="AV72" s="894"/>
      <c r="AW72" s="894"/>
      <c r="AX72" s="894"/>
      <c r="AY72" s="894"/>
      <c r="AZ72" s="937"/>
      <c r="BA72" s="937"/>
      <c r="BB72" s="937"/>
      <c r="BC72" s="937"/>
      <c r="BD72" s="938"/>
      <c r="BE72" s="243"/>
      <c r="BF72" s="243"/>
      <c r="BG72" s="243"/>
      <c r="BH72" s="243"/>
      <c r="BI72" s="243"/>
      <c r="BJ72" s="243"/>
      <c r="BK72" s="243"/>
      <c r="BL72" s="243"/>
      <c r="BM72" s="243"/>
      <c r="BN72" s="243"/>
      <c r="BO72" s="243"/>
      <c r="BP72" s="243"/>
      <c r="BQ72" s="240">
        <v>66</v>
      </c>
      <c r="BR72" s="245"/>
      <c r="BS72" s="926"/>
      <c r="BT72" s="927"/>
      <c r="BU72" s="927"/>
      <c r="BV72" s="927"/>
      <c r="BW72" s="927"/>
      <c r="BX72" s="927"/>
      <c r="BY72" s="927"/>
      <c r="BZ72" s="927"/>
      <c r="CA72" s="927"/>
      <c r="CB72" s="927"/>
      <c r="CC72" s="927"/>
      <c r="CD72" s="927"/>
      <c r="CE72" s="927"/>
      <c r="CF72" s="927"/>
      <c r="CG72" s="928"/>
      <c r="CH72" s="923"/>
      <c r="CI72" s="924"/>
      <c r="CJ72" s="924"/>
      <c r="CK72" s="924"/>
      <c r="CL72" s="925"/>
      <c r="CM72" s="923"/>
      <c r="CN72" s="924"/>
      <c r="CO72" s="924"/>
      <c r="CP72" s="924"/>
      <c r="CQ72" s="925"/>
      <c r="CR72" s="923"/>
      <c r="CS72" s="924"/>
      <c r="CT72" s="924"/>
      <c r="CU72" s="924"/>
      <c r="CV72" s="925"/>
      <c r="CW72" s="923"/>
      <c r="CX72" s="924"/>
      <c r="CY72" s="924"/>
      <c r="CZ72" s="924"/>
      <c r="DA72" s="925"/>
      <c r="DB72" s="923"/>
      <c r="DC72" s="924"/>
      <c r="DD72" s="924"/>
      <c r="DE72" s="924"/>
      <c r="DF72" s="925"/>
      <c r="DG72" s="923"/>
      <c r="DH72" s="924"/>
      <c r="DI72" s="924"/>
      <c r="DJ72" s="924"/>
      <c r="DK72" s="925"/>
      <c r="DL72" s="923"/>
      <c r="DM72" s="924"/>
      <c r="DN72" s="924"/>
      <c r="DO72" s="924"/>
      <c r="DP72" s="925"/>
      <c r="DQ72" s="923"/>
      <c r="DR72" s="924"/>
      <c r="DS72" s="924"/>
      <c r="DT72" s="924"/>
      <c r="DU72" s="925"/>
      <c r="DV72" s="920"/>
      <c r="DW72" s="921"/>
      <c r="DX72" s="921"/>
      <c r="DY72" s="921"/>
      <c r="DZ72" s="922"/>
      <c r="EA72" s="224"/>
    </row>
    <row r="73" spans="1:131" s="225" customFormat="1" ht="26.25" customHeight="1" x14ac:dyDescent="0.15">
      <c r="A73" s="239">
        <v>6</v>
      </c>
      <c r="B73" s="780" t="s">
        <v>582</v>
      </c>
      <c r="C73" s="781"/>
      <c r="D73" s="781"/>
      <c r="E73" s="781"/>
      <c r="F73" s="781"/>
      <c r="G73" s="781"/>
      <c r="H73" s="781"/>
      <c r="I73" s="781"/>
      <c r="J73" s="781"/>
      <c r="K73" s="781"/>
      <c r="L73" s="781"/>
      <c r="M73" s="781"/>
      <c r="N73" s="781"/>
      <c r="O73" s="781"/>
      <c r="P73" s="782"/>
      <c r="Q73" s="936">
        <v>236</v>
      </c>
      <c r="R73" s="894"/>
      <c r="S73" s="894"/>
      <c r="T73" s="894"/>
      <c r="U73" s="894"/>
      <c r="V73" s="894">
        <v>217</v>
      </c>
      <c r="W73" s="894"/>
      <c r="X73" s="894"/>
      <c r="Y73" s="894"/>
      <c r="Z73" s="894"/>
      <c r="AA73" s="894">
        <v>19</v>
      </c>
      <c r="AB73" s="894"/>
      <c r="AC73" s="894"/>
      <c r="AD73" s="894"/>
      <c r="AE73" s="894"/>
      <c r="AF73" s="894">
        <v>19</v>
      </c>
      <c r="AG73" s="894"/>
      <c r="AH73" s="894"/>
      <c r="AI73" s="894"/>
      <c r="AJ73" s="894"/>
      <c r="AK73" s="894">
        <v>229</v>
      </c>
      <c r="AL73" s="894"/>
      <c r="AM73" s="894"/>
      <c r="AN73" s="894"/>
      <c r="AO73" s="894"/>
      <c r="AP73" s="894"/>
      <c r="AQ73" s="894"/>
      <c r="AR73" s="894"/>
      <c r="AS73" s="894"/>
      <c r="AT73" s="894"/>
      <c r="AU73" s="894"/>
      <c r="AV73" s="894"/>
      <c r="AW73" s="894"/>
      <c r="AX73" s="894"/>
      <c r="AY73" s="894"/>
      <c r="AZ73" s="937"/>
      <c r="BA73" s="937"/>
      <c r="BB73" s="937"/>
      <c r="BC73" s="937"/>
      <c r="BD73" s="938"/>
      <c r="BE73" s="243"/>
      <c r="BF73" s="243"/>
      <c r="BG73" s="243"/>
      <c r="BH73" s="243"/>
      <c r="BI73" s="243"/>
      <c r="BJ73" s="243"/>
      <c r="BK73" s="243"/>
      <c r="BL73" s="243"/>
      <c r="BM73" s="243"/>
      <c r="BN73" s="243"/>
      <c r="BO73" s="243"/>
      <c r="BP73" s="243"/>
      <c r="BQ73" s="240">
        <v>67</v>
      </c>
      <c r="BR73" s="245"/>
      <c r="BS73" s="926"/>
      <c r="BT73" s="927"/>
      <c r="BU73" s="927"/>
      <c r="BV73" s="927"/>
      <c r="BW73" s="927"/>
      <c r="BX73" s="927"/>
      <c r="BY73" s="927"/>
      <c r="BZ73" s="927"/>
      <c r="CA73" s="927"/>
      <c r="CB73" s="927"/>
      <c r="CC73" s="927"/>
      <c r="CD73" s="927"/>
      <c r="CE73" s="927"/>
      <c r="CF73" s="927"/>
      <c r="CG73" s="928"/>
      <c r="CH73" s="923"/>
      <c r="CI73" s="924"/>
      <c r="CJ73" s="924"/>
      <c r="CK73" s="924"/>
      <c r="CL73" s="925"/>
      <c r="CM73" s="923"/>
      <c r="CN73" s="924"/>
      <c r="CO73" s="924"/>
      <c r="CP73" s="924"/>
      <c r="CQ73" s="925"/>
      <c r="CR73" s="923"/>
      <c r="CS73" s="924"/>
      <c r="CT73" s="924"/>
      <c r="CU73" s="924"/>
      <c r="CV73" s="925"/>
      <c r="CW73" s="923"/>
      <c r="CX73" s="924"/>
      <c r="CY73" s="924"/>
      <c r="CZ73" s="924"/>
      <c r="DA73" s="925"/>
      <c r="DB73" s="923"/>
      <c r="DC73" s="924"/>
      <c r="DD73" s="924"/>
      <c r="DE73" s="924"/>
      <c r="DF73" s="925"/>
      <c r="DG73" s="923"/>
      <c r="DH73" s="924"/>
      <c r="DI73" s="924"/>
      <c r="DJ73" s="924"/>
      <c r="DK73" s="925"/>
      <c r="DL73" s="923"/>
      <c r="DM73" s="924"/>
      <c r="DN73" s="924"/>
      <c r="DO73" s="924"/>
      <c r="DP73" s="925"/>
      <c r="DQ73" s="923"/>
      <c r="DR73" s="924"/>
      <c r="DS73" s="924"/>
      <c r="DT73" s="924"/>
      <c r="DU73" s="925"/>
      <c r="DV73" s="920"/>
      <c r="DW73" s="921"/>
      <c r="DX73" s="921"/>
      <c r="DY73" s="921"/>
      <c r="DZ73" s="922"/>
      <c r="EA73" s="224"/>
    </row>
    <row r="74" spans="1:131" s="225" customFormat="1" ht="26.25" customHeight="1" x14ac:dyDescent="0.15">
      <c r="A74" s="239">
        <v>7</v>
      </c>
      <c r="B74" s="780" t="s">
        <v>583</v>
      </c>
      <c r="C74" s="781"/>
      <c r="D74" s="781"/>
      <c r="E74" s="781"/>
      <c r="F74" s="781"/>
      <c r="G74" s="781"/>
      <c r="H74" s="781"/>
      <c r="I74" s="781"/>
      <c r="J74" s="781"/>
      <c r="K74" s="781"/>
      <c r="L74" s="781"/>
      <c r="M74" s="781"/>
      <c r="N74" s="781"/>
      <c r="O74" s="781"/>
      <c r="P74" s="782"/>
      <c r="Q74" s="936">
        <v>6</v>
      </c>
      <c r="R74" s="894"/>
      <c r="S74" s="894"/>
      <c r="T74" s="894"/>
      <c r="U74" s="894"/>
      <c r="V74" s="894">
        <v>2</v>
      </c>
      <c r="W74" s="894"/>
      <c r="X74" s="894"/>
      <c r="Y74" s="894"/>
      <c r="Z74" s="894"/>
      <c r="AA74" s="894">
        <v>3</v>
      </c>
      <c r="AB74" s="894"/>
      <c r="AC74" s="894"/>
      <c r="AD74" s="894"/>
      <c r="AE74" s="894"/>
      <c r="AF74" s="894">
        <v>3</v>
      </c>
      <c r="AG74" s="894"/>
      <c r="AH74" s="894"/>
      <c r="AI74" s="894"/>
      <c r="AJ74" s="894"/>
      <c r="AK74" s="894"/>
      <c r="AL74" s="894"/>
      <c r="AM74" s="894"/>
      <c r="AN74" s="894"/>
      <c r="AO74" s="894"/>
      <c r="AP74" s="894"/>
      <c r="AQ74" s="894"/>
      <c r="AR74" s="894"/>
      <c r="AS74" s="894"/>
      <c r="AT74" s="894"/>
      <c r="AU74" s="894"/>
      <c r="AV74" s="894"/>
      <c r="AW74" s="894"/>
      <c r="AX74" s="894"/>
      <c r="AY74" s="894"/>
      <c r="AZ74" s="937"/>
      <c r="BA74" s="937"/>
      <c r="BB74" s="937"/>
      <c r="BC74" s="937"/>
      <c r="BD74" s="938"/>
      <c r="BE74" s="243"/>
      <c r="BF74" s="243"/>
      <c r="BG74" s="243"/>
      <c r="BH74" s="243"/>
      <c r="BI74" s="243"/>
      <c r="BJ74" s="243"/>
      <c r="BK74" s="243"/>
      <c r="BL74" s="243"/>
      <c r="BM74" s="243"/>
      <c r="BN74" s="243"/>
      <c r="BO74" s="243"/>
      <c r="BP74" s="243"/>
      <c r="BQ74" s="240">
        <v>68</v>
      </c>
      <c r="BR74" s="245"/>
      <c r="BS74" s="926"/>
      <c r="BT74" s="927"/>
      <c r="BU74" s="927"/>
      <c r="BV74" s="927"/>
      <c r="BW74" s="927"/>
      <c r="BX74" s="927"/>
      <c r="BY74" s="927"/>
      <c r="BZ74" s="927"/>
      <c r="CA74" s="927"/>
      <c r="CB74" s="927"/>
      <c r="CC74" s="927"/>
      <c r="CD74" s="927"/>
      <c r="CE74" s="927"/>
      <c r="CF74" s="927"/>
      <c r="CG74" s="928"/>
      <c r="CH74" s="923"/>
      <c r="CI74" s="924"/>
      <c r="CJ74" s="924"/>
      <c r="CK74" s="924"/>
      <c r="CL74" s="925"/>
      <c r="CM74" s="923"/>
      <c r="CN74" s="924"/>
      <c r="CO74" s="924"/>
      <c r="CP74" s="924"/>
      <c r="CQ74" s="925"/>
      <c r="CR74" s="923"/>
      <c r="CS74" s="924"/>
      <c r="CT74" s="924"/>
      <c r="CU74" s="924"/>
      <c r="CV74" s="925"/>
      <c r="CW74" s="923"/>
      <c r="CX74" s="924"/>
      <c r="CY74" s="924"/>
      <c r="CZ74" s="924"/>
      <c r="DA74" s="925"/>
      <c r="DB74" s="923"/>
      <c r="DC74" s="924"/>
      <c r="DD74" s="924"/>
      <c r="DE74" s="924"/>
      <c r="DF74" s="925"/>
      <c r="DG74" s="923"/>
      <c r="DH74" s="924"/>
      <c r="DI74" s="924"/>
      <c r="DJ74" s="924"/>
      <c r="DK74" s="925"/>
      <c r="DL74" s="923"/>
      <c r="DM74" s="924"/>
      <c r="DN74" s="924"/>
      <c r="DO74" s="924"/>
      <c r="DP74" s="925"/>
      <c r="DQ74" s="923"/>
      <c r="DR74" s="924"/>
      <c r="DS74" s="924"/>
      <c r="DT74" s="924"/>
      <c r="DU74" s="925"/>
      <c r="DV74" s="920"/>
      <c r="DW74" s="921"/>
      <c r="DX74" s="921"/>
      <c r="DY74" s="921"/>
      <c r="DZ74" s="922"/>
      <c r="EA74" s="224"/>
    </row>
    <row r="75" spans="1:131" s="225" customFormat="1" ht="26.25" customHeight="1" x14ac:dyDescent="0.15">
      <c r="A75" s="239">
        <v>8</v>
      </c>
      <c r="B75" s="780" t="s">
        <v>584</v>
      </c>
      <c r="C75" s="781"/>
      <c r="D75" s="781"/>
      <c r="E75" s="781"/>
      <c r="F75" s="781"/>
      <c r="G75" s="781"/>
      <c r="H75" s="781"/>
      <c r="I75" s="781"/>
      <c r="J75" s="781"/>
      <c r="K75" s="781"/>
      <c r="L75" s="781"/>
      <c r="M75" s="781"/>
      <c r="N75" s="781"/>
      <c r="O75" s="781"/>
      <c r="P75" s="782"/>
      <c r="Q75" s="939">
        <v>107</v>
      </c>
      <c r="R75" s="940"/>
      <c r="S75" s="940"/>
      <c r="T75" s="940"/>
      <c r="U75" s="893"/>
      <c r="V75" s="941">
        <v>86</v>
      </c>
      <c r="W75" s="940"/>
      <c r="X75" s="940"/>
      <c r="Y75" s="940"/>
      <c r="Z75" s="893"/>
      <c r="AA75" s="941">
        <v>21</v>
      </c>
      <c r="AB75" s="940"/>
      <c r="AC75" s="940"/>
      <c r="AD75" s="940"/>
      <c r="AE75" s="893"/>
      <c r="AF75" s="941">
        <v>21</v>
      </c>
      <c r="AG75" s="940"/>
      <c r="AH75" s="940"/>
      <c r="AI75" s="940"/>
      <c r="AJ75" s="893"/>
      <c r="AK75" s="941">
        <v>27</v>
      </c>
      <c r="AL75" s="940"/>
      <c r="AM75" s="940"/>
      <c r="AN75" s="940"/>
      <c r="AO75" s="893"/>
      <c r="AP75" s="941"/>
      <c r="AQ75" s="940"/>
      <c r="AR75" s="940"/>
      <c r="AS75" s="940"/>
      <c r="AT75" s="893"/>
      <c r="AU75" s="941"/>
      <c r="AV75" s="940"/>
      <c r="AW75" s="940"/>
      <c r="AX75" s="940"/>
      <c r="AY75" s="893"/>
      <c r="AZ75" s="937"/>
      <c r="BA75" s="937"/>
      <c r="BB75" s="937"/>
      <c r="BC75" s="937"/>
      <c r="BD75" s="938"/>
      <c r="BE75" s="243"/>
      <c r="BF75" s="243"/>
      <c r="BG75" s="243"/>
      <c r="BH75" s="243"/>
      <c r="BI75" s="243"/>
      <c r="BJ75" s="243"/>
      <c r="BK75" s="243"/>
      <c r="BL75" s="243"/>
      <c r="BM75" s="243"/>
      <c r="BN75" s="243"/>
      <c r="BO75" s="243"/>
      <c r="BP75" s="243"/>
      <c r="BQ75" s="240">
        <v>69</v>
      </c>
      <c r="BR75" s="245"/>
      <c r="BS75" s="926"/>
      <c r="BT75" s="927"/>
      <c r="BU75" s="927"/>
      <c r="BV75" s="927"/>
      <c r="BW75" s="927"/>
      <c r="BX75" s="927"/>
      <c r="BY75" s="927"/>
      <c r="BZ75" s="927"/>
      <c r="CA75" s="927"/>
      <c r="CB75" s="927"/>
      <c r="CC75" s="927"/>
      <c r="CD75" s="927"/>
      <c r="CE75" s="927"/>
      <c r="CF75" s="927"/>
      <c r="CG75" s="928"/>
      <c r="CH75" s="923"/>
      <c r="CI75" s="924"/>
      <c r="CJ75" s="924"/>
      <c r="CK75" s="924"/>
      <c r="CL75" s="925"/>
      <c r="CM75" s="923"/>
      <c r="CN75" s="924"/>
      <c r="CO75" s="924"/>
      <c r="CP75" s="924"/>
      <c r="CQ75" s="925"/>
      <c r="CR75" s="923"/>
      <c r="CS75" s="924"/>
      <c r="CT75" s="924"/>
      <c r="CU75" s="924"/>
      <c r="CV75" s="925"/>
      <c r="CW75" s="923"/>
      <c r="CX75" s="924"/>
      <c r="CY75" s="924"/>
      <c r="CZ75" s="924"/>
      <c r="DA75" s="925"/>
      <c r="DB75" s="923"/>
      <c r="DC75" s="924"/>
      <c r="DD75" s="924"/>
      <c r="DE75" s="924"/>
      <c r="DF75" s="925"/>
      <c r="DG75" s="923"/>
      <c r="DH75" s="924"/>
      <c r="DI75" s="924"/>
      <c r="DJ75" s="924"/>
      <c r="DK75" s="925"/>
      <c r="DL75" s="923"/>
      <c r="DM75" s="924"/>
      <c r="DN75" s="924"/>
      <c r="DO75" s="924"/>
      <c r="DP75" s="925"/>
      <c r="DQ75" s="923"/>
      <c r="DR75" s="924"/>
      <c r="DS75" s="924"/>
      <c r="DT75" s="924"/>
      <c r="DU75" s="925"/>
      <c r="DV75" s="920"/>
      <c r="DW75" s="921"/>
      <c r="DX75" s="921"/>
      <c r="DY75" s="921"/>
      <c r="DZ75" s="922"/>
      <c r="EA75" s="224"/>
    </row>
    <row r="76" spans="1:131" s="225" customFormat="1" ht="26.25" customHeight="1" x14ac:dyDescent="0.15">
      <c r="A76" s="239">
        <v>9</v>
      </c>
      <c r="B76" s="780" t="s">
        <v>585</v>
      </c>
      <c r="C76" s="781"/>
      <c r="D76" s="781"/>
      <c r="E76" s="781"/>
      <c r="F76" s="781"/>
      <c r="G76" s="781"/>
      <c r="H76" s="781"/>
      <c r="I76" s="781"/>
      <c r="J76" s="781"/>
      <c r="K76" s="781"/>
      <c r="L76" s="781"/>
      <c r="M76" s="781"/>
      <c r="N76" s="781"/>
      <c r="O76" s="781"/>
      <c r="P76" s="782"/>
      <c r="Q76" s="939">
        <v>1047</v>
      </c>
      <c r="R76" s="940"/>
      <c r="S76" s="940"/>
      <c r="T76" s="940"/>
      <c r="U76" s="893"/>
      <c r="V76" s="941">
        <v>1010</v>
      </c>
      <c r="W76" s="940"/>
      <c r="X76" s="940"/>
      <c r="Y76" s="940"/>
      <c r="Z76" s="893"/>
      <c r="AA76" s="941">
        <v>37</v>
      </c>
      <c r="AB76" s="940"/>
      <c r="AC76" s="940"/>
      <c r="AD76" s="940"/>
      <c r="AE76" s="893"/>
      <c r="AF76" s="941">
        <v>37</v>
      </c>
      <c r="AG76" s="940"/>
      <c r="AH76" s="940"/>
      <c r="AI76" s="940"/>
      <c r="AJ76" s="893"/>
      <c r="AK76" s="941"/>
      <c r="AL76" s="940"/>
      <c r="AM76" s="940"/>
      <c r="AN76" s="940"/>
      <c r="AO76" s="893"/>
      <c r="AP76" s="941">
        <v>438</v>
      </c>
      <c r="AQ76" s="940"/>
      <c r="AR76" s="940"/>
      <c r="AS76" s="940"/>
      <c r="AT76" s="893"/>
      <c r="AU76" s="941">
        <v>322</v>
      </c>
      <c r="AV76" s="940"/>
      <c r="AW76" s="940"/>
      <c r="AX76" s="940"/>
      <c r="AY76" s="893"/>
      <c r="AZ76" s="937"/>
      <c r="BA76" s="937"/>
      <c r="BB76" s="937"/>
      <c r="BC76" s="937"/>
      <c r="BD76" s="938"/>
      <c r="BE76" s="243"/>
      <c r="BF76" s="243"/>
      <c r="BG76" s="243"/>
      <c r="BH76" s="243"/>
      <c r="BI76" s="243"/>
      <c r="BJ76" s="243"/>
      <c r="BK76" s="243"/>
      <c r="BL76" s="243"/>
      <c r="BM76" s="243"/>
      <c r="BN76" s="243"/>
      <c r="BO76" s="243"/>
      <c r="BP76" s="243"/>
      <c r="BQ76" s="240">
        <v>70</v>
      </c>
      <c r="BR76" s="245"/>
      <c r="BS76" s="926"/>
      <c r="BT76" s="927"/>
      <c r="BU76" s="927"/>
      <c r="BV76" s="927"/>
      <c r="BW76" s="927"/>
      <c r="BX76" s="927"/>
      <c r="BY76" s="927"/>
      <c r="BZ76" s="927"/>
      <c r="CA76" s="927"/>
      <c r="CB76" s="927"/>
      <c r="CC76" s="927"/>
      <c r="CD76" s="927"/>
      <c r="CE76" s="927"/>
      <c r="CF76" s="927"/>
      <c r="CG76" s="928"/>
      <c r="CH76" s="923"/>
      <c r="CI76" s="924"/>
      <c r="CJ76" s="924"/>
      <c r="CK76" s="924"/>
      <c r="CL76" s="925"/>
      <c r="CM76" s="923"/>
      <c r="CN76" s="924"/>
      <c r="CO76" s="924"/>
      <c r="CP76" s="924"/>
      <c r="CQ76" s="925"/>
      <c r="CR76" s="923"/>
      <c r="CS76" s="924"/>
      <c r="CT76" s="924"/>
      <c r="CU76" s="924"/>
      <c r="CV76" s="925"/>
      <c r="CW76" s="923"/>
      <c r="CX76" s="924"/>
      <c r="CY76" s="924"/>
      <c r="CZ76" s="924"/>
      <c r="DA76" s="925"/>
      <c r="DB76" s="923"/>
      <c r="DC76" s="924"/>
      <c r="DD76" s="924"/>
      <c r="DE76" s="924"/>
      <c r="DF76" s="925"/>
      <c r="DG76" s="923"/>
      <c r="DH76" s="924"/>
      <c r="DI76" s="924"/>
      <c r="DJ76" s="924"/>
      <c r="DK76" s="925"/>
      <c r="DL76" s="923"/>
      <c r="DM76" s="924"/>
      <c r="DN76" s="924"/>
      <c r="DO76" s="924"/>
      <c r="DP76" s="925"/>
      <c r="DQ76" s="923"/>
      <c r="DR76" s="924"/>
      <c r="DS76" s="924"/>
      <c r="DT76" s="924"/>
      <c r="DU76" s="925"/>
      <c r="DV76" s="920"/>
      <c r="DW76" s="921"/>
      <c r="DX76" s="921"/>
      <c r="DY76" s="921"/>
      <c r="DZ76" s="922"/>
      <c r="EA76" s="224"/>
    </row>
    <row r="77" spans="1:131" s="225" customFormat="1" ht="26.25" customHeight="1" x14ac:dyDescent="0.15">
      <c r="A77" s="239">
        <v>10</v>
      </c>
      <c r="B77" s="780" t="s">
        <v>586</v>
      </c>
      <c r="C77" s="781"/>
      <c r="D77" s="781"/>
      <c r="E77" s="781"/>
      <c r="F77" s="781"/>
      <c r="G77" s="781"/>
      <c r="H77" s="781"/>
      <c r="I77" s="781"/>
      <c r="J77" s="781"/>
      <c r="K77" s="781"/>
      <c r="L77" s="781"/>
      <c r="M77" s="781"/>
      <c r="N77" s="781"/>
      <c r="O77" s="781"/>
      <c r="P77" s="782"/>
      <c r="Q77" s="939">
        <v>105</v>
      </c>
      <c r="R77" s="940"/>
      <c r="S77" s="940"/>
      <c r="T77" s="940"/>
      <c r="U77" s="893"/>
      <c r="V77" s="941">
        <v>104</v>
      </c>
      <c r="W77" s="940"/>
      <c r="X77" s="940"/>
      <c r="Y77" s="940"/>
      <c r="Z77" s="893"/>
      <c r="AA77" s="941">
        <v>1</v>
      </c>
      <c r="AB77" s="940"/>
      <c r="AC77" s="940"/>
      <c r="AD77" s="940"/>
      <c r="AE77" s="893"/>
      <c r="AF77" s="941">
        <v>179</v>
      </c>
      <c r="AG77" s="940"/>
      <c r="AH77" s="940"/>
      <c r="AI77" s="940"/>
      <c r="AJ77" s="893"/>
      <c r="AK77" s="941"/>
      <c r="AL77" s="940"/>
      <c r="AM77" s="940"/>
      <c r="AN77" s="940"/>
      <c r="AO77" s="893"/>
      <c r="AP77" s="941"/>
      <c r="AQ77" s="940"/>
      <c r="AR77" s="940"/>
      <c r="AS77" s="940"/>
      <c r="AT77" s="893"/>
      <c r="AU77" s="941"/>
      <c r="AV77" s="940"/>
      <c r="AW77" s="940"/>
      <c r="AX77" s="940"/>
      <c r="AY77" s="893"/>
      <c r="AZ77" s="937"/>
      <c r="BA77" s="937"/>
      <c r="BB77" s="937"/>
      <c r="BC77" s="937"/>
      <c r="BD77" s="938"/>
      <c r="BE77" s="243"/>
      <c r="BF77" s="243"/>
      <c r="BG77" s="243"/>
      <c r="BH77" s="243"/>
      <c r="BI77" s="243"/>
      <c r="BJ77" s="243"/>
      <c r="BK77" s="243"/>
      <c r="BL77" s="243"/>
      <c r="BM77" s="243"/>
      <c r="BN77" s="243"/>
      <c r="BO77" s="243"/>
      <c r="BP77" s="243"/>
      <c r="BQ77" s="240">
        <v>71</v>
      </c>
      <c r="BR77" s="245"/>
      <c r="BS77" s="926"/>
      <c r="BT77" s="927"/>
      <c r="BU77" s="927"/>
      <c r="BV77" s="927"/>
      <c r="BW77" s="927"/>
      <c r="BX77" s="927"/>
      <c r="BY77" s="927"/>
      <c r="BZ77" s="927"/>
      <c r="CA77" s="927"/>
      <c r="CB77" s="927"/>
      <c r="CC77" s="927"/>
      <c r="CD77" s="927"/>
      <c r="CE77" s="927"/>
      <c r="CF77" s="927"/>
      <c r="CG77" s="928"/>
      <c r="CH77" s="923"/>
      <c r="CI77" s="924"/>
      <c r="CJ77" s="924"/>
      <c r="CK77" s="924"/>
      <c r="CL77" s="925"/>
      <c r="CM77" s="923"/>
      <c r="CN77" s="924"/>
      <c r="CO77" s="924"/>
      <c r="CP77" s="924"/>
      <c r="CQ77" s="925"/>
      <c r="CR77" s="923"/>
      <c r="CS77" s="924"/>
      <c r="CT77" s="924"/>
      <c r="CU77" s="924"/>
      <c r="CV77" s="925"/>
      <c r="CW77" s="923"/>
      <c r="CX77" s="924"/>
      <c r="CY77" s="924"/>
      <c r="CZ77" s="924"/>
      <c r="DA77" s="925"/>
      <c r="DB77" s="923"/>
      <c r="DC77" s="924"/>
      <c r="DD77" s="924"/>
      <c r="DE77" s="924"/>
      <c r="DF77" s="925"/>
      <c r="DG77" s="923"/>
      <c r="DH77" s="924"/>
      <c r="DI77" s="924"/>
      <c r="DJ77" s="924"/>
      <c r="DK77" s="925"/>
      <c r="DL77" s="923"/>
      <c r="DM77" s="924"/>
      <c r="DN77" s="924"/>
      <c r="DO77" s="924"/>
      <c r="DP77" s="925"/>
      <c r="DQ77" s="923"/>
      <c r="DR77" s="924"/>
      <c r="DS77" s="924"/>
      <c r="DT77" s="924"/>
      <c r="DU77" s="925"/>
      <c r="DV77" s="920"/>
      <c r="DW77" s="921"/>
      <c r="DX77" s="921"/>
      <c r="DY77" s="921"/>
      <c r="DZ77" s="922"/>
      <c r="EA77" s="224"/>
    </row>
    <row r="78" spans="1:131" s="225" customFormat="1" ht="26.25" customHeight="1" x14ac:dyDescent="0.15">
      <c r="A78" s="239">
        <v>11</v>
      </c>
      <c r="B78" s="780" t="s">
        <v>587</v>
      </c>
      <c r="C78" s="781"/>
      <c r="D78" s="781"/>
      <c r="E78" s="781"/>
      <c r="F78" s="781"/>
      <c r="G78" s="781"/>
      <c r="H78" s="781"/>
      <c r="I78" s="781"/>
      <c r="J78" s="781"/>
      <c r="K78" s="781"/>
      <c r="L78" s="781"/>
      <c r="M78" s="781"/>
      <c r="N78" s="781"/>
      <c r="O78" s="781"/>
      <c r="P78" s="782"/>
      <c r="Q78" s="936">
        <v>31</v>
      </c>
      <c r="R78" s="894"/>
      <c r="S78" s="894"/>
      <c r="T78" s="894"/>
      <c r="U78" s="894"/>
      <c r="V78" s="894">
        <v>28</v>
      </c>
      <c r="W78" s="894"/>
      <c r="X78" s="894"/>
      <c r="Y78" s="894"/>
      <c r="Z78" s="894"/>
      <c r="AA78" s="941">
        <v>3</v>
      </c>
      <c r="AB78" s="940"/>
      <c r="AC78" s="940"/>
      <c r="AD78" s="940"/>
      <c r="AE78" s="893"/>
      <c r="AF78" s="894">
        <v>3</v>
      </c>
      <c r="AG78" s="894"/>
      <c r="AH78" s="894"/>
      <c r="AI78" s="894"/>
      <c r="AJ78" s="894"/>
      <c r="AK78" s="894"/>
      <c r="AL78" s="894"/>
      <c r="AM78" s="894"/>
      <c r="AN78" s="894"/>
      <c r="AO78" s="894"/>
      <c r="AP78" s="894"/>
      <c r="AQ78" s="894"/>
      <c r="AR78" s="894"/>
      <c r="AS78" s="894"/>
      <c r="AT78" s="894"/>
      <c r="AU78" s="894"/>
      <c r="AV78" s="894"/>
      <c r="AW78" s="894"/>
      <c r="AX78" s="894"/>
      <c r="AY78" s="894"/>
      <c r="AZ78" s="937"/>
      <c r="BA78" s="937"/>
      <c r="BB78" s="937"/>
      <c r="BC78" s="937"/>
      <c r="BD78" s="938"/>
      <c r="BE78" s="243"/>
      <c r="BF78" s="243"/>
      <c r="BG78" s="243"/>
      <c r="BH78" s="243"/>
      <c r="BI78" s="243"/>
      <c r="BJ78" s="246"/>
      <c r="BK78" s="246"/>
      <c r="BL78" s="246"/>
      <c r="BM78" s="246"/>
      <c r="BN78" s="246"/>
      <c r="BO78" s="243"/>
      <c r="BP78" s="243"/>
      <c r="BQ78" s="240">
        <v>72</v>
      </c>
      <c r="BR78" s="245"/>
      <c r="BS78" s="926"/>
      <c r="BT78" s="927"/>
      <c r="BU78" s="927"/>
      <c r="BV78" s="927"/>
      <c r="BW78" s="927"/>
      <c r="BX78" s="927"/>
      <c r="BY78" s="927"/>
      <c r="BZ78" s="927"/>
      <c r="CA78" s="927"/>
      <c r="CB78" s="927"/>
      <c r="CC78" s="927"/>
      <c r="CD78" s="927"/>
      <c r="CE78" s="927"/>
      <c r="CF78" s="927"/>
      <c r="CG78" s="928"/>
      <c r="CH78" s="923"/>
      <c r="CI78" s="924"/>
      <c r="CJ78" s="924"/>
      <c r="CK78" s="924"/>
      <c r="CL78" s="925"/>
      <c r="CM78" s="923"/>
      <c r="CN78" s="924"/>
      <c r="CO78" s="924"/>
      <c r="CP78" s="924"/>
      <c r="CQ78" s="925"/>
      <c r="CR78" s="923"/>
      <c r="CS78" s="924"/>
      <c r="CT78" s="924"/>
      <c r="CU78" s="924"/>
      <c r="CV78" s="925"/>
      <c r="CW78" s="923"/>
      <c r="CX78" s="924"/>
      <c r="CY78" s="924"/>
      <c r="CZ78" s="924"/>
      <c r="DA78" s="925"/>
      <c r="DB78" s="923"/>
      <c r="DC78" s="924"/>
      <c r="DD78" s="924"/>
      <c r="DE78" s="924"/>
      <c r="DF78" s="925"/>
      <c r="DG78" s="923"/>
      <c r="DH78" s="924"/>
      <c r="DI78" s="924"/>
      <c r="DJ78" s="924"/>
      <c r="DK78" s="925"/>
      <c r="DL78" s="923"/>
      <c r="DM78" s="924"/>
      <c r="DN78" s="924"/>
      <c r="DO78" s="924"/>
      <c r="DP78" s="925"/>
      <c r="DQ78" s="923"/>
      <c r="DR78" s="924"/>
      <c r="DS78" s="924"/>
      <c r="DT78" s="924"/>
      <c r="DU78" s="925"/>
      <c r="DV78" s="920"/>
      <c r="DW78" s="921"/>
      <c r="DX78" s="921"/>
      <c r="DY78" s="921"/>
      <c r="DZ78" s="922"/>
      <c r="EA78" s="224"/>
    </row>
    <row r="79" spans="1:131" s="225" customFormat="1" ht="26.25" customHeight="1" x14ac:dyDescent="0.15">
      <c r="A79" s="239">
        <v>12</v>
      </c>
      <c r="B79" s="780" t="s">
        <v>588</v>
      </c>
      <c r="C79" s="781"/>
      <c r="D79" s="781"/>
      <c r="E79" s="781"/>
      <c r="F79" s="781"/>
      <c r="G79" s="781"/>
      <c r="H79" s="781"/>
      <c r="I79" s="781"/>
      <c r="J79" s="781"/>
      <c r="K79" s="781"/>
      <c r="L79" s="781"/>
      <c r="M79" s="781"/>
      <c r="N79" s="781"/>
      <c r="O79" s="781"/>
      <c r="P79" s="782"/>
      <c r="Q79" s="936">
        <v>138</v>
      </c>
      <c r="R79" s="894"/>
      <c r="S79" s="894"/>
      <c r="T79" s="894"/>
      <c r="U79" s="894"/>
      <c r="V79" s="894">
        <v>138</v>
      </c>
      <c r="W79" s="894"/>
      <c r="X79" s="894"/>
      <c r="Y79" s="894"/>
      <c r="Z79" s="894"/>
      <c r="AA79" s="941">
        <v>1</v>
      </c>
      <c r="AB79" s="940"/>
      <c r="AC79" s="940"/>
      <c r="AD79" s="940"/>
      <c r="AE79" s="893"/>
      <c r="AF79" s="894">
        <v>1</v>
      </c>
      <c r="AG79" s="894"/>
      <c r="AH79" s="894"/>
      <c r="AI79" s="894"/>
      <c r="AJ79" s="894"/>
      <c r="AK79" s="894"/>
      <c r="AL79" s="894"/>
      <c r="AM79" s="894"/>
      <c r="AN79" s="894"/>
      <c r="AO79" s="894"/>
      <c r="AP79" s="894">
        <v>54</v>
      </c>
      <c r="AQ79" s="894"/>
      <c r="AR79" s="894"/>
      <c r="AS79" s="894"/>
      <c r="AT79" s="894"/>
      <c r="AU79" s="894">
        <v>12</v>
      </c>
      <c r="AV79" s="894"/>
      <c r="AW79" s="894"/>
      <c r="AX79" s="894"/>
      <c r="AY79" s="894"/>
      <c r="AZ79" s="937"/>
      <c r="BA79" s="937"/>
      <c r="BB79" s="937"/>
      <c r="BC79" s="937"/>
      <c r="BD79" s="938"/>
      <c r="BE79" s="243"/>
      <c r="BF79" s="243"/>
      <c r="BG79" s="243"/>
      <c r="BH79" s="243"/>
      <c r="BI79" s="243"/>
      <c r="BJ79" s="246"/>
      <c r="BK79" s="246"/>
      <c r="BL79" s="246"/>
      <c r="BM79" s="246"/>
      <c r="BN79" s="246"/>
      <c r="BO79" s="243"/>
      <c r="BP79" s="243"/>
      <c r="BQ79" s="240">
        <v>73</v>
      </c>
      <c r="BR79" s="245"/>
      <c r="BS79" s="926"/>
      <c r="BT79" s="927"/>
      <c r="BU79" s="927"/>
      <c r="BV79" s="927"/>
      <c r="BW79" s="927"/>
      <c r="BX79" s="927"/>
      <c r="BY79" s="927"/>
      <c r="BZ79" s="927"/>
      <c r="CA79" s="927"/>
      <c r="CB79" s="927"/>
      <c r="CC79" s="927"/>
      <c r="CD79" s="927"/>
      <c r="CE79" s="927"/>
      <c r="CF79" s="927"/>
      <c r="CG79" s="928"/>
      <c r="CH79" s="923"/>
      <c r="CI79" s="924"/>
      <c r="CJ79" s="924"/>
      <c r="CK79" s="924"/>
      <c r="CL79" s="925"/>
      <c r="CM79" s="923"/>
      <c r="CN79" s="924"/>
      <c r="CO79" s="924"/>
      <c r="CP79" s="924"/>
      <c r="CQ79" s="925"/>
      <c r="CR79" s="923"/>
      <c r="CS79" s="924"/>
      <c r="CT79" s="924"/>
      <c r="CU79" s="924"/>
      <c r="CV79" s="925"/>
      <c r="CW79" s="923"/>
      <c r="CX79" s="924"/>
      <c r="CY79" s="924"/>
      <c r="CZ79" s="924"/>
      <c r="DA79" s="925"/>
      <c r="DB79" s="923"/>
      <c r="DC79" s="924"/>
      <c r="DD79" s="924"/>
      <c r="DE79" s="924"/>
      <c r="DF79" s="925"/>
      <c r="DG79" s="923"/>
      <c r="DH79" s="924"/>
      <c r="DI79" s="924"/>
      <c r="DJ79" s="924"/>
      <c r="DK79" s="925"/>
      <c r="DL79" s="923"/>
      <c r="DM79" s="924"/>
      <c r="DN79" s="924"/>
      <c r="DO79" s="924"/>
      <c r="DP79" s="925"/>
      <c r="DQ79" s="923"/>
      <c r="DR79" s="924"/>
      <c r="DS79" s="924"/>
      <c r="DT79" s="924"/>
      <c r="DU79" s="925"/>
      <c r="DV79" s="920"/>
      <c r="DW79" s="921"/>
      <c r="DX79" s="921"/>
      <c r="DY79" s="921"/>
      <c r="DZ79" s="922"/>
      <c r="EA79" s="224"/>
    </row>
    <row r="80" spans="1:131" s="225" customFormat="1" ht="26.25" customHeight="1" x14ac:dyDescent="0.15">
      <c r="A80" s="239">
        <v>13</v>
      </c>
      <c r="B80" s="780" t="s">
        <v>589</v>
      </c>
      <c r="C80" s="781"/>
      <c r="D80" s="781"/>
      <c r="E80" s="781"/>
      <c r="F80" s="781"/>
      <c r="G80" s="781"/>
      <c r="H80" s="781"/>
      <c r="I80" s="781"/>
      <c r="J80" s="781"/>
      <c r="K80" s="781"/>
      <c r="L80" s="781"/>
      <c r="M80" s="781"/>
      <c r="N80" s="781"/>
      <c r="O80" s="781"/>
      <c r="P80" s="782"/>
      <c r="Q80" s="936">
        <v>39</v>
      </c>
      <c r="R80" s="894"/>
      <c r="S80" s="894"/>
      <c r="T80" s="894"/>
      <c r="U80" s="894"/>
      <c r="V80" s="894">
        <v>33</v>
      </c>
      <c r="W80" s="894"/>
      <c r="X80" s="894"/>
      <c r="Y80" s="894"/>
      <c r="Z80" s="894"/>
      <c r="AA80" s="941">
        <v>6</v>
      </c>
      <c r="AB80" s="940"/>
      <c r="AC80" s="940"/>
      <c r="AD80" s="940"/>
      <c r="AE80" s="893"/>
      <c r="AF80" s="894">
        <v>6</v>
      </c>
      <c r="AG80" s="894"/>
      <c r="AH80" s="894"/>
      <c r="AI80" s="894"/>
      <c r="AJ80" s="894"/>
      <c r="AK80" s="894"/>
      <c r="AL80" s="894"/>
      <c r="AM80" s="894"/>
      <c r="AN80" s="894"/>
      <c r="AO80" s="894"/>
      <c r="AP80" s="894"/>
      <c r="AQ80" s="894"/>
      <c r="AR80" s="894"/>
      <c r="AS80" s="894"/>
      <c r="AT80" s="894"/>
      <c r="AU80" s="894"/>
      <c r="AV80" s="894"/>
      <c r="AW80" s="894"/>
      <c r="AX80" s="894"/>
      <c r="AY80" s="894"/>
      <c r="AZ80" s="937"/>
      <c r="BA80" s="937"/>
      <c r="BB80" s="937"/>
      <c r="BC80" s="937"/>
      <c r="BD80" s="938"/>
      <c r="BE80" s="243"/>
      <c r="BF80" s="243"/>
      <c r="BG80" s="243"/>
      <c r="BH80" s="243"/>
      <c r="BI80" s="243"/>
      <c r="BJ80" s="243"/>
      <c r="BK80" s="243"/>
      <c r="BL80" s="243"/>
      <c r="BM80" s="243"/>
      <c r="BN80" s="243"/>
      <c r="BO80" s="243"/>
      <c r="BP80" s="243"/>
      <c r="BQ80" s="240">
        <v>74</v>
      </c>
      <c r="BR80" s="245"/>
      <c r="BS80" s="926"/>
      <c r="BT80" s="927"/>
      <c r="BU80" s="927"/>
      <c r="BV80" s="927"/>
      <c r="BW80" s="927"/>
      <c r="BX80" s="927"/>
      <c r="BY80" s="927"/>
      <c r="BZ80" s="927"/>
      <c r="CA80" s="927"/>
      <c r="CB80" s="927"/>
      <c r="CC80" s="927"/>
      <c r="CD80" s="927"/>
      <c r="CE80" s="927"/>
      <c r="CF80" s="927"/>
      <c r="CG80" s="928"/>
      <c r="CH80" s="923"/>
      <c r="CI80" s="924"/>
      <c r="CJ80" s="924"/>
      <c r="CK80" s="924"/>
      <c r="CL80" s="925"/>
      <c r="CM80" s="923"/>
      <c r="CN80" s="924"/>
      <c r="CO80" s="924"/>
      <c r="CP80" s="924"/>
      <c r="CQ80" s="925"/>
      <c r="CR80" s="923"/>
      <c r="CS80" s="924"/>
      <c r="CT80" s="924"/>
      <c r="CU80" s="924"/>
      <c r="CV80" s="925"/>
      <c r="CW80" s="923"/>
      <c r="CX80" s="924"/>
      <c r="CY80" s="924"/>
      <c r="CZ80" s="924"/>
      <c r="DA80" s="925"/>
      <c r="DB80" s="923"/>
      <c r="DC80" s="924"/>
      <c r="DD80" s="924"/>
      <c r="DE80" s="924"/>
      <c r="DF80" s="925"/>
      <c r="DG80" s="923"/>
      <c r="DH80" s="924"/>
      <c r="DI80" s="924"/>
      <c r="DJ80" s="924"/>
      <c r="DK80" s="925"/>
      <c r="DL80" s="923"/>
      <c r="DM80" s="924"/>
      <c r="DN80" s="924"/>
      <c r="DO80" s="924"/>
      <c r="DP80" s="925"/>
      <c r="DQ80" s="923"/>
      <c r="DR80" s="924"/>
      <c r="DS80" s="924"/>
      <c r="DT80" s="924"/>
      <c r="DU80" s="925"/>
      <c r="DV80" s="920"/>
      <c r="DW80" s="921"/>
      <c r="DX80" s="921"/>
      <c r="DY80" s="921"/>
      <c r="DZ80" s="922"/>
      <c r="EA80" s="224"/>
    </row>
    <row r="81" spans="1:131" s="225" customFormat="1" ht="26.25" customHeight="1" x14ac:dyDescent="0.15">
      <c r="A81" s="239">
        <v>14</v>
      </c>
      <c r="B81" s="780"/>
      <c r="C81" s="781"/>
      <c r="D81" s="781"/>
      <c r="E81" s="781"/>
      <c r="F81" s="781"/>
      <c r="G81" s="781"/>
      <c r="H81" s="781"/>
      <c r="I81" s="781"/>
      <c r="J81" s="781"/>
      <c r="K81" s="781"/>
      <c r="L81" s="781"/>
      <c r="M81" s="781"/>
      <c r="N81" s="781"/>
      <c r="O81" s="781"/>
      <c r="P81" s="782"/>
      <c r="Q81" s="936"/>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937"/>
      <c r="BA81" s="937"/>
      <c r="BB81" s="937"/>
      <c r="BC81" s="937"/>
      <c r="BD81" s="938"/>
      <c r="BE81" s="243"/>
      <c r="BF81" s="243"/>
      <c r="BG81" s="243"/>
      <c r="BH81" s="243"/>
      <c r="BI81" s="243"/>
      <c r="BJ81" s="243"/>
      <c r="BK81" s="243"/>
      <c r="BL81" s="243"/>
      <c r="BM81" s="243"/>
      <c r="BN81" s="243"/>
      <c r="BO81" s="243"/>
      <c r="BP81" s="243"/>
      <c r="BQ81" s="240">
        <v>75</v>
      </c>
      <c r="BR81" s="245"/>
      <c r="BS81" s="926"/>
      <c r="BT81" s="927"/>
      <c r="BU81" s="927"/>
      <c r="BV81" s="927"/>
      <c r="BW81" s="927"/>
      <c r="BX81" s="927"/>
      <c r="BY81" s="927"/>
      <c r="BZ81" s="927"/>
      <c r="CA81" s="927"/>
      <c r="CB81" s="927"/>
      <c r="CC81" s="927"/>
      <c r="CD81" s="927"/>
      <c r="CE81" s="927"/>
      <c r="CF81" s="927"/>
      <c r="CG81" s="928"/>
      <c r="CH81" s="923"/>
      <c r="CI81" s="924"/>
      <c r="CJ81" s="924"/>
      <c r="CK81" s="924"/>
      <c r="CL81" s="925"/>
      <c r="CM81" s="923"/>
      <c r="CN81" s="924"/>
      <c r="CO81" s="924"/>
      <c r="CP81" s="924"/>
      <c r="CQ81" s="925"/>
      <c r="CR81" s="923"/>
      <c r="CS81" s="924"/>
      <c r="CT81" s="924"/>
      <c r="CU81" s="924"/>
      <c r="CV81" s="925"/>
      <c r="CW81" s="923"/>
      <c r="CX81" s="924"/>
      <c r="CY81" s="924"/>
      <c r="CZ81" s="924"/>
      <c r="DA81" s="925"/>
      <c r="DB81" s="923"/>
      <c r="DC81" s="924"/>
      <c r="DD81" s="924"/>
      <c r="DE81" s="924"/>
      <c r="DF81" s="925"/>
      <c r="DG81" s="923"/>
      <c r="DH81" s="924"/>
      <c r="DI81" s="924"/>
      <c r="DJ81" s="924"/>
      <c r="DK81" s="925"/>
      <c r="DL81" s="923"/>
      <c r="DM81" s="924"/>
      <c r="DN81" s="924"/>
      <c r="DO81" s="924"/>
      <c r="DP81" s="925"/>
      <c r="DQ81" s="923"/>
      <c r="DR81" s="924"/>
      <c r="DS81" s="924"/>
      <c r="DT81" s="924"/>
      <c r="DU81" s="925"/>
      <c r="DV81" s="920"/>
      <c r="DW81" s="921"/>
      <c r="DX81" s="921"/>
      <c r="DY81" s="921"/>
      <c r="DZ81" s="922"/>
      <c r="EA81" s="224"/>
    </row>
    <row r="82" spans="1:131" s="225" customFormat="1" ht="26.25" customHeight="1" x14ac:dyDescent="0.15">
      <c r="A82" s="239">
        <v>15</v>
      </c>
      <c r="B82" s="780"/>
      <c r="C82" s="781"/>
      <c r="D82" s="781"/>
      <c r="E82" s="781"/>
      <c r="F82" s="781"/>
      <c r="G82" s="781"/>
      <c r="H82" s="781"/>
      <c r="I82" s="781"/>
      <c r="J82" s="781"/>
      <c r="K82" s="781"/>
      <c r="L82" s="781"/>
      <c r="M82" s="781"/>
      <c r="N82" s="781"/>
      <c r="O82" s="781"/>
      <c r="P82" s="782"/>
      <c r="Q82" s="936"/>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937"/>
      <c r="BA82" s="937"/>
      <c r="BB82" s="937"/>
      <c r="BC82" s="937"/>
      <c r="BD82" s="938"/>
      <c r="BE82" s="243"/>
      <c r="BF82" s="243"/>
      <c r="BG82" s="243"/>
      <c r="BH82" s="243"/>
      <c r="BI82" s="243"/>
      <c r="BJ82" s="243"/>
      <c r="BK82" s="243"/>
      <c r="BL82" s="243"/>
      <c r="BM82" s="243"/>
      <c r="BN82" s="243"/>
      <c r="BO82" s="243"/>
      <c r="BP82" s="243"/>
      <c r="BQ82" s="240">
        <v>76</v>
      </c>
      <c r="BR82" s="245"/>
      <c r="BS82" s="926"/>
      <c r="BT82" s="927"/>
      <c r="BU82" s="927"/>
      <c r="BV82" s="927"/>
      <c r="BW82" s="927"/>
      <c r="BX82" s="927"/>
      <c r="BY82" s="927"/>
      <c r="BZ82" s="927"/>
      <c r="CA82" s="927"/>
      <c r="CB82" s="927"/>
      <c r="CC82" s="927"/>
      <c r="CD82" s="927"/>
      <c r="CE82" s="927"/>
      <c r="CF82" s="927"/>
      <c r="CG82" s="928"/>
      <c r="CH82" s="923"/>
      <c r="CI82" s="924"/>
      <c r="CJ82" s="924"/>
      <c r="CK82" s="924"/>
      <c r="CL82" s="925"/>
      <c r="CM82" s="923"/>
      <c r="CN82" s="924"/>
      <c r="CO82" s="924"/>
      <c r="CP82" s="924"/>
      <c r="CQ82" s="925"/>
      <c r="CR82" s="923"/>
      <c r="CS82" s="924"/>
      <c r="CT82" s="924"/>
      <c r="CU82" s="924"/>
      <c r="CV82" s="925"/>
      <c r="CW82" s="923"/>
      <c r="CX82" s="924"/>
      <c r="CY82" s="924"/>
      <c r="CZ82" s="924"/>
      <c r="DA82" s="925"/>
      <c r="DB82" s="923"/>
      <c r="DC82" s="924"/>
      <c r="DD82" s="924"/>
      <c r="DE82" s="924"/>
      <c r="DF82" s="925"/>
      <c r="DG82" s="923"/>
      <c r="DH82" s="924"/>
      <c r="DI82" s="924"/>
      <c r="DJ82" s="924"/>
      <c r="DK82" s="925"/>
      <c r="DL82" s="923"/>
      <c r="DM82" s="924"/>
      <c r="DN82" s="924"/>
      <c r="DO82" s="924"/>
      <c r="DP82" s="925"/>
      <c r="DQ82" s="923"/>
      <c r="DR82" s="924"/>
      <c r="DS82" s="924"/>
      <c r="DT82" s="924"/>
      <c r="DU82" s="925"/>
      <c r="DV82" s="920"/>
      <c r="DW82" s="921"/>
      <c r="DX82" s="921"/>
      <c r="DY82" s="921"/>
      <c r="DZ82" s="922"/>
      <c r="EA82" s="224"/>
    </row>
    <row r="83" spans="1:131" s="225" customFormat="1" ht="26.25" customHeight="1" x14ac:dyDescent="0.15">
      <c r="A83" s="239">
        <v>16</v>
      </c>
      <c r="B83" s="780"/>
      <c r="C83" s="781"/>
      <c r="D83" s="781"/>
      <c r="E83" s="781"/>
      <c r="F83" s="781"/>
      <c r="G83" s="781"/>
      <c r="H83" s="781"/>
      <c r="I83" s="781"/>
      <c r="J83" s="781"/>
      <c r="K83" s="781"/>
      <c r="L83" s="781"/>
      <c r="M83" s="781"/>
      <c r="N83" s="781"/>
      <c r="O83" s="781"/>
      <c r="P83" s="782"/>
      <c r="Q83" s="936"/>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937"/>
      <c r="BA83" s="937"/>
      <c r="BB83" s="937"/>
      <c r="BC83" s="937"/>
      <c r="BD83" s="938"/>
      <c r="BE83" s="243"/>
      <c r="BF83" s="243"/>
      <c r="BG83" s="243"/>
      <c r="BH83" s="243"/>
      <c r="BI83" s="243"/>
      <c r="BJ83" s="243"/>
      <c r="BK83" s="243"/>
      <c r="BL83" s="243"/>
      <c r="BM83" s="243"/>
      <c r="BN83" s="243"/>
      <c r="BO83" s="243"/>
      <c r="BP83" s="243"/>
      <c r="BQ83" s="240">
        <v>77</v>
      </c>
      <c r="BR83" s="245"/>
      <c r="BS83" s="926"/>
      <c r="BT83" s="927"/>
      <c r="BU83" s="927"/>
      <c r="BV83" s="927"/>
      <c r="BW83" s="927"/>
      <c r="BX83" s="927"/>
      <c r="BY83" s="927"/>
      <c r="BZ83" s="927"/>
      <c r="CA83" s="927"/>
      <c r="CB83" s="927"/>
      <c r="CC83" s="927"/>
      <c r="CD83" s="927"/>
      <c r="CE83" s="927"/>
      <c r="CF83" s="927"/>
      <c r="CG83" s="928"/>
      <c r="CH83" s="923"/>
      <c r="CI83" s="924"/>
      <c r="CJ83" s="924"/>
      <c r="CK83" s="924"/>
      <c r="CL83" s="925"/>
      <c r="CM83" s="923"/>
      <c r="CN83" s="924"/>
      <c r="CO83" s="924"/>
      <c r="CP83" s="924"/>
      <c r="CQ83" s="925"/>
      <c r="CR83" s="923"/>
      <c r="CS83" s="924"/>
      <c r="CT83" s="924"/>
      <c r="CU83" s="924"/>
      <c r="CV83" s="925"/>
      <c r="CW83" s="923"/>
      <c r="CX83" s="924"/>
      <c r="CY83" s="924"/>
      <c r="CZ83" s="924"/>
      <c r="DA83" s="925"/>
      <c r="DB83" s="923"/>
      <c r="DC83" s="924"/>
      <c r="DD83" s="924"/>
      <c r="DE83" s="924"/>
      <c r="DF83" s="925"/>
      <c r="DG83" s="923"/>
      <c r="DH83" s="924"/>
      <c r="DI83" s="924"/>
      <c r="DJ83" s="924"/>
      <c r="DK83" s="925"/>
      <c r="DL83" s="923"/>
      <c r="DM83" s="924"/>
      <c r="DN83" s="924"/>
      <c r="DO83" s="924"/>
      <c r="DP83" s="925"/>
      <c r="DQ83" s="923"/>
      <c r="DR83" s="924"/>
      <c r="DS83" s="924"/>
      <c r="DT83" s="924"/>
      <c r="DU83" s="925"/>
      <c r="DV83" s="920"/>
      <c r="DW83" s="921"/>
      <c r="DX83" s="921"/>
      <c r="DY83" s="921"/>
      <c r="DZ83" s="922"/>
      <c r="EA83" s="224"/>
    </row>
    <row r="84" spans="1:131" s="225" customFormat="1" ht="26.25" customHeight="1" x14ac:dyDescent="0.15">
      <c r="A84" s="239">
        <v>17</v>
      </c>
      <c r="B84" s="780"/>
      <c r="C84" s="781"/>
      <c r="D84" s="781"/>
      <c r="E84" s="781"/>
      <c r="F84" s="781"/>
      <c r="G84" s="781"/>
      <c r="H84" s="781"/>
      <c r="I84" s="781"/>
      <c r="J84" s="781"/>
      <c r="K84" s="781"/>
      <c r="L84" s="781"/>
      <c r="M84" s="781"/>
      <c r="N84" s="781"/>
      <c r="O84" s="781"/>
      <c r="P84" s="782"/>
      <c r="Q84" s="936"/>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937"/>
      <c r="BA84" s="937"/>
      <c r="BB84" s="937"/>
      <c r="BC84" s="937"/>
      <c r="BD84" s="938"/>
      <c r="BE84" s="243"/>
      <c r="BF84" s="243"/>
      <c r="BG84" s="243"/>
      <c r="BH84" s="243"/>
      <c r="BI84" s="243"/>
      <c r="BJ84" s="243"/>
      <c r="BK84" s="243"/>
      <c r="BL84" s="243"/>
      <c r="BM84" s="243"/>
      <c r="BN84" s="243"/>
      <c r="BO84" s="243"/>
      <c r="BP84" s="243"/>
      <c r="BQ84" s="240">
        <v>78</v>
      </c>
      <c r="BR84" s="245"/>
      <c r="BS84" s="926"/>
      <c r="BT84" s="927"/>
      <c r="BU84" s="927"/>
      <c r="BV84" s="927"/>
      <c r="BW84" s="927"/>
      <c r="BX84" s="927"/>
      <c r="BY84" s="927"/>
      <c r="BZ84" s="927"/>
      <c r="CA84" s="927"/>
      <c r="CB84" s="927"/>
      <c r="CC84" s="927"/>
      <c r="CD84" s="927"/>
      <c r="CE84" s="927"/>
      <c r="CF84" s="927"/>
      <c r="CG84" s="928"/>
      <c r="CH84" s="923"/>
      <c r="CI84" s="924"/>
      <c r="CJ84" s="924"/>
      <c r="CK84" s="924"/>
      <c r="CL84" s="925"/>
      <c r="CM84" s="923"/>
      <c r="CN84" s="924"/>
      <c r="CO84" s="924"/>
      <c r="CP84" s="924"/>
      <c r="CQ84" s="925"/>
      <c r="CR84" s="923"/>
      <c r="CS84" s="924"/>
      <c r="CT84" s="924"/>
      <c r="CU84" s="924"/>
      <c r="CV84" s="925"/>
      <c r="CW84" s="923"/>
      <c r="CX84" s="924"/>
      <c r="CY84" s="924"/>
      <c r="CZ84" s="924"/>
      <c r="DA84" s="925"/>
      <c r="DB84" s="923"/>
      <c r="DC84" s="924"/>
      <c r="DD84" s="924"/>
      <c r="DE84" s="924"/>
      <c r="DF84" s="925"/>
      <c r="DG84" s="923"/>
      <c r="DH84" s="924"/>
      <c r="DI84" s="924"/>
      <c r="DJ84" s="924"/>
      <c r="DK84" s="925"/>
      <c r="DL84" s="923"/>
      <c r="DM84" s="924"/>
      <c r="DN84" s="924"/>
      <c r="DO84" s="924"/>
      <c r="DP84" s="925"/>
      <c r="DQ84" s="923"/>
      <c r="DR84" s="924"/>
      <c r="DS84" s="924"/>
      <c r="DT84" s="924"/>
      <c r="DU84" s="925"/>
      <c r="DV84" s="920"/>
      <c r="DW84" s="921"/>
      <c r="DX84" s="921"/>
      <c r="DY84" s="921"/>
      <c r="DZ84" s="922"/>
      <c r="EA84" s="224"/>
    </row>
    <row r="85" spans="1:131" s="225" customFormat="1" ht="26.25" customHeight="1" x14ac:dyDescent="0.15">
      <c r="A85" s="239">
        <v>18</v>
      </c>
      <c r="B85" s="780"/>
      <c r="C85" s="781"/>
      <c r="D85" s="781"/>
      <c r="E85" s="781"/>
      <c r="F85" s="781"/>
      <c r="G85" s="781"/>
      <c r="H85" s="781"/>
      <c r="I85" s="781"/>
      <c r="J85" s="781"/>
      <c r="K85" s="781"/>
      <c r="L85" s="781"/>
      <c r="M85" s="781"/>
      <c r="N85" s="781"/>
      <c r="O85" s="781"/>
      <c r="P85" s="782"/>
      <c r="Q85" s="936"/>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937"/>
      <c r="BA85" s="937"/>
      <c r="BB85" s="937"/>
      <c r="BC85" s="937"/>
      <c r="BD85" s="938"/>
      <c r="BE85" s="243"/>
      <c r="BF85" s="243"/>
      <c r="BG85" s="243"/>
      <c r="BH85" s="243"/>
      <c r="BI85" s="243"/>
      <c r="BJ85" s="243"/>
      <c r="BK85" s="243"/>
      <c r="BL85" s="243"/>
      <c r="BM85" s="243"/>
      <c r="BN85" s="243"/>
      <c r="BO85" s="243"/>
      <c r="BP85" s="243"/>
      <c r="BQ85" s="240">
        <v>79</v>
      </c>
      <c r="BR85" s="245"/>
      <c r="BS85" s="926"/>
      <c r="BT85" s="927"/>
      <c r="BU85" s="927"/>
      <c r="BV85" s="927"/>
      <c r="BW85" s="927"/>
      <c r="BX85" s="927"/>
      <c r="BY85" s="927"/>
      <c r="BZ85" s="927"/>
      <c r="CA85" s="927"/>
      <c r="CB85" s="927"/>
      <c r="CC85" s="927"/>
      <c r="CD85" s="927"/>
      <c r="CE85" s="927"/>
      <c r="CF85" s="927"/>
      <c r="CG85" s="928"/>
      <c r="CH85" s="923"/>
      <c r="CI85" s="924"/>
      <c r="CJ85" s="924"/>
      <c r="CK85" s="924"/>
      <c r="CL85" s="925"/>
      <c r="CM85" s="923"/>
      <c r="CN85" s="924"/>
      <c r="CO85" s="924"/>
      <c r="CP85" s="924"/>
      <c r="CQ85" s="925"/>
      <c r="CR85" s="923"/>
      <c r="CS85" s="924"/>
      <c r="CT85" s="924"/>
      <c r="CU85" s="924"/>
      <c r="CV85" s="925"/>
      <c r="CW85" s="923"/>
      <c r="CX85" s="924"/>
      <c r="CY85" s="924"/>
      <c r="CZ85" s="924"/>
      <c r="DA85" s="925"/>
      <c r="DB85" s="923"/>
      <c r="DC85" s="924"/>
      <c r="DD85" s="924"/>
      <c r="DE85" s="924"/>
      <c r="DF85" s="925"/>
      <c r="DG85" s="923"/>
      <c r="DH85" s="924"/>
      <c r="DI85" s="924"/>
      <c r="DJ85" s="924"/>
      <c r="DK85" s="925"/>
      <c r="DL85" s="923"/>
      <c r="DM85" s="924"/>
      <c r="DN85" s="924"/>
      <c r="DO85" s="924"/>
      <c r="DP85" s="925"/>
      <c r="DQ85" s="923"/>
      <c r="DR85" s="924"/>
      <c r="DS85" s="924"/>
      <c r="DT85" s="924"/>
      <c r="DU85" s="925"/>
      <c r="DV85" s="920"/>
      <c r="DW85" s="921"/>
      <c r="DX85" s="921"/>
      <c r="DY85" s="921"/>
      <c r="DZ85" s="922"/>
      <c r="EA85" s="224"/>
    </row>
    <row r="86" spans="1:131" s="225" customFormat="1" ht="26.25" customHeight="1" x14ac:dyDescent="0.15">
      <c r="A86" s="239">
        <v>19</v>
      </c>
      <c r="B86" s="780"/>
      <c r="C86" s="781"/>
      <c r="D86" s="781"/>
      <c r="E86" s="781"/>
      <c r="F86" s="781"/>
      <c r="G86" s="781"/>
      <c r="H86" s="781"/>
      <c r="I86" s="781"/>
      <c r="J86" s="781"/>
      <c r="K86" s="781"/>
      <c r="L86" s="781"/>
      <c r="M86" s="781"/>
      <c r="N86" s="781"/>
      <c r="O86" s="781"/>
      <c r="P86" s="782"/>
      <c r="Q86" s="936"/>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937"/>
      <c r="BA86" s="937"/>
      <c r="BB86" s="937"/>
      <c r="BC86" s="937"/>
      <c r="BD86" s="938"/>
      <c r="BE86" s="243"/>
      <c r="BF86" s="243"/>
      <c r="BG86" s="243"/>
      <c r="BH86" s="243"/>
      <c r="BI86" s="243"/>
      <c r="BJ86" s="243"/>
      <c r="BK86" s="243"/>
      <c r="BL86" s="243"/>
      <c r="BM86" s="243"/>
      <c r="BN86" s="243"/>
      <c r="BO86" s="243"/>
      <c r="BP86" s="243"/>
      <c r="BQ86" s="240">
        <v>80</v>
      </c>
      <c r="BR86" s="245"/>
      <c r="BS86" s="926"/>
      <c r="BT86" s="927"/>
      <c r="BU86" s="927"/>
      <c r="BV86" s="927"/>
      <c r="BW86" s="927"/>
      <c r="BX86" s="927"/>
      <c r="BY86" s="927"/>
      <c r="BZ86" s="927"/>
      <c r="CA86" s="927"/>
      <c r="CB86" s="927"/>
      <c r="CC86" s="927"/>
      <c r="CD86" s="927"/>
      <c r="CE86" s="927"/>
      <c r="CF86" s="927"/>
      <c r="CG86" s="928"/>
      <c r="CH86" s="923"/>
      <c r="CI86" s="924"/>
      <c r="CJ86" s="924"/>
      <c r="CK86" s="924"/>
      <c r="CL86" s="925"/>
      <c r="CM86" s="923"/>
      <c r="CN86" s="924"/>
      <c r="CO86" s="924"/>
      <c r="CP86" s="924"/>
      <c r="CQ86" s="925"/>
      <c r="CR86" s="923"/>
      <c r="CS86" s="924"/>
      <c r="CT86" s="924"/>
      <c r="CU86" s="924"/>
      <c r="CV86" s="925"/>
      <c r="CW86" s="923"/>
      <c r="CX86" s="924"/>
      <c r="CY86" s="924"/>
      <c r="CZ86" s="924"/>
      <c r="DA86" s="925"/>
      <c r="DB86" s="923"/>
      <c r="DC86" s="924"/>
      <c r="DD86" s="924"/>
      <c r="DE86" s="924"/>
      <c r="DF86" s="925"/>
      <c r="DG86" s="923"/>
      <c r="DH86" s="924"/>
      <c r="DI86" s="924"/>
      <c r="DJ86" s="924"/>
      <c r="DK86" s="925"/>
      <c r="DL86" s="923"/>
      <c r="DM86" s="924"/>
      <c r="DN86" s="924"/>
      <c r="DO86" s="924"/>
      <c r="DP86" s="925"/>
      <c r="DQ86" s="923"/>
      <c r="DR86" s="924"/>
      <c r="DS86" s="924"/>
      <c r="DT86" s="924"/>
      <c r="DU86" s="925"/>
      <c r="DV86" s="920"/>
      <c r="DW86" s="921"/>
      <c r="DX86" s="921"/>
      <c r="DY86" s="921"/>
      <c r="DZ86" s="922"/>
      <c r="EA86" s="224"/>
    </row>
    <row r="87" spans="1:131" s="225" customFormat="1" ht="26.25" customHeight="1" x14ac:dyDescent="0.15">
      <c r="A87" s="247">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3"/>
      <c r="BF87" s="243"/>
      <c r="BG87" s="243"/>
      <c r="BH87" s="243"/>
      <c r="BI87" s="243"/>
      <c r="BJ87" s="243"/>
      <c r="BK87" s="243"/>
      <c r="BL87" s="243"/>
      <c r="BM87" s="243"/>
      <c r="BN87" s="243"/>
      <c r="BO87" s="243"/>
      <c r="BP87" s="243"/>
      <c r="BQ87" s="240">
        <v>81</v>
      </c>
      <c r="BR87" s="245"/>
      <c r="BS87" s="926"/>
      <c r="BT87" s="927"/>
      <c r="BU87" s="927"/>
      <c r="BV87" s="927"/>
      <c r="BW87" s="927"/>
      <c r="BX87" s="927"/>
      <c r="BY87" s="927"/>
      <c r="BZ87" s="927"/>
      <c r="CA87" s="927"/>
      <c r="CB87" s="927"/>
      <c r="CC87" s="927"/>
      <c r="CD87" s="927"/>
      <c r="CE87" s="927"/>
      <c r="CF87" s="927"/>
      <c r="CG87" s="928"/>
      <c r="CH87" s="923"/>
      <c r="CI87" s="924"/>
      <c r="CJ87" s="924"/>
      <c r="CK87" s="924"/>
      <c r="CL87" s="925"/>
      <c r="CM87" s="923"/>
      <c r="CN87" s="924"/>
      <c r="CO87" s="924"/>
      <c r="CP87" s="924"/>
      <c r="CQ87" s="925"/>
      <c r="CR87" s="923"/>
      <c r="CS87" s="924"/>
      <c r="CT87" s="924"/>
      <c r="CU87" s="924"/>
      <c r="CV87" s="925"/>
      <c r="CW87" s="923"/>
      <c r="CX87" s="924"/>
      <c r="CY87" s="924"/>
      <c r="CZ87" s="924"/>
      <c r="DA87" s="925"/>
      <c r="DB87" s="923"/>
      <c r="DC87" s="924"/>
      <c r="DD87" s="924"/>
      <c r="DE87" s="924"/>
      <c r="DF87" s="925"/>
      <c r="DG87" s="923"/>
      <c r="DH87" s="924"/>
      <c r="DI87" s="924"/>
      <c r="DJ87" s="924"/>
      <c r="DK87" s="925"/>
      <c r="DL87" s="923"/>
      <c r="DM87" s="924"/>
      <c r="DN87" s="924"/>
      <c r="DO87" s="924"/>
      <c r="DP87" s="925"/>
      <c r="DQ87" s="923"/>
      <c r="DR87" s="924"/>
      <c r="DS87" s="924"/>
      <c r="DT87" s="924"/>
      <c r="DU87" s="925"/>
      <c r="DV87" s="920"/>
      <c r="DW87" s="921"/>
      <c r="DX87" s="921"/>
      <c r="DY87" s="921"/>
      <c r="DZ87" s="922"/>
      <c r="EA87" s="224"/>
    </row>
    <row r="88" spans="1:131" s="225" customFormat="1" ht="26.25" customHeight="1" thickBot="1" x14ac:dyDescent="0.2">
      <c r="A88" s="242" t="s">
        <v>381</v>
      </c>
      <c r="B88" s="853" t="s">
        <v>419</v>
      </c>
      <c r="C88" s="854"/>
      <c r="D88" s="854"/>
      <c r="E88" s="854"/>
      <c r="F88" s="854"/>
      <c r="G88" s="854"/>
      <c r="H88" s="854"/>
      <c r="I88" s="854"/>
      <c r="J88" s="854"/>
      <c r="K88" s="854"/>
      <c r="L88" s="854"/>
      <c r="M88" s="854"/>
      <c r="N88" s="854"/>
      <c r="O88" s="854"/>
      <c r="P88" s="855"/>
      <c r="Q88" s="901"/>
      <c r="R88" s="902"/>
      <c r="S88" s="902"/>
      <c r="T88" s="902"/>
      <c r="U88" s="902"/>
      <c r="V88" s="902"/>
      <c r="W88" s="902"/>
      <c r="X88" s="902"/>
      <c r="Y88" s="902"/>
      <c r="Z88" s="902"/>
      <c r="AA88" s="902"/>
      <c r="AB88" s="902"/>
      <c r="AC88" s="902"/>
      <c r="AD88" s="902"/>
      <c r="AE88" s="902"/>
      <c r="AF88" s="905">
        <f>AF68+AF69+AF70+AF71+AF72+AF73+AF74+AF75+AF76+AF77+AF78+AF79+AF80</f>
        <v>4470</v>
      </c>
      <c r="AG88" s="905"/>
      <c r="AH88" s="905"/>
      <c r="AI88" s="905"/>
      <c r="AJ88" s="905"/>
      <c r="AK88" s="902"/>
      <c r="AL88" s="902"/>
      <c r="AM88" s="902"/>
      <c r="AN88" s="902"/>
      <c r="AO88" s="902"/>
      <c r="AP88" s="905">
        <f t="shared" ref="AP88" si="0">AP68+AP69+AP70+AP71+AP72+AP73+AP74+AP75+AP76+AP77+AP78+AP79+AP80</f>
        <v>28452</v>
      </c>
      <c r="AQ88" s="905"/>
      <c r="AR88" s="905"/>
      <c r="AS88" s="905"/>
      <c r="AT88" s="905"/>
      <c r="AU88" s="905">
        <f t="shared" ref="AU88" si="1">AU68+AU69+AU70+AU71+AU72+AU73+AU74+AU75+AU76+AU77+AU78+AU79+AU80</f>
        <v>334</v>
      </c>
      <c r="AV88" s="905"/>
      <c r="AW88" s="905"/>
      <c r="AX88" s="905"/>
      <c r="AY88" s="905"/>
      <c r="AZ88" s="910"/>
      <c r="BA88" s="910"/>
      <c r="BB88" s="910"/>
      <c r="BC88" s="910"/>
      <c r="BD88" s="911"/>
      <c r="BE88" s="243"/>
      <c r="BF88" s="243"/>
      <c r="BG88" s="243"/>
      <c r="BH88" s="243"/>
      <c r="BI88" s="243"/>
      <c r="BJ88" s="243"/>
      <c r="BK88" s="243"/>
      <c r="BL88" s="243"/>
      <c r="BM88" s="243"/>
      <c r="BN88" s="243"/>
      <c r="BO88" s="243"/>
      <c r="BP88" s="243"/>
      <c r="BQ88" s="240">
        <v>82</v>
      </c>
      <c r="BR88" s="245"/>
      <c r="BS88" s="926"/>
      <c r="BT88" s="927"/>
      <c r="BU88" s="927"/>
      <c r="BV88" s="927"/>
      <c r="BW88" s="927"/>
      <c r="BX88" s="927"/>
      <c r="BY88" s="927"/>
      <c r="BZ88" s="927"/>
      <c r="CA88" s="927"/>
      <c r="CB88" s="927"/>
      <c r="CC88" s="927"/>
      <c r="CD88" s="927"/>
      <c r="CE88" s="927"/>
      <c r="CF88" s="927"/>
      <c r="CG88" s="928"/>
      <c r="CH88" s="923"/>
      <c r="CI88" s="924"/>
      <c r="CJ88" s="924"/>
      <c r="CK88" s="924"/>
      <c r="CL88" s="925"/>
      <c r="CM88" s="923"/>
      <c r="CN88" s="924"/>
      <c r="CO88" s="924"/>
      <c r="CP88" s="924"/>
      <c r="CQ88" s="925"/>
      <c r="CR88" s="923"/>
      <c r="CS88" s="924"/>
      <c r="CT88" s="924"/>
      <c r="CU88" s="924"/>
      <c r="CV88" s="925"/>
      <c r="CW88" s="923"/>
      <c r="CX88" s="924"/>
      <c r="CY88" s="924"/>
      <c r="CZ88" s="924"/>
      <c r="DA88" s="925"/>
      <c r="DB88" s="923"/>
      <c r="DC88" s="924"/>
      <c r="DD88" s="924"/>
      <c r="DE88" s="924"/>
      <c r="DF88" s="925"/>
      <c r="DG88" s="923"/>
      <c r="DH88" s="924"/>
      <c r="DI88" s="924"/>
      <c r="DJ88" s="924"/>
      <c r="DK88" s="925"/>
      <c r="DL88" s="923"/>
      <c r="DM88" s="924"/>
      <c r="DN88" s="924"/>
      <c r="DO88" s="924"/>
      <c r="DP88" s="925"/>
      <c r="DQ88" s="923"/>
      <c r="DR88" s="924"/>
      <c r="DS88" s="924"/>
      <c r="DT88" s="924"/>
      <c r="DU88" s="925"/>
      <c r="DV88" s="920"/>
      <c r="DW88" s="921"/>
      <c r="DX88" s="921"/>
      <c r="DY88" s="921"/>
      <c r="DZ88" s="922"/>
      <c r="EA88" s="224"/>
    </row>
    <row r="89" spans="1:131" s="225" customFormat="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3"/>
      <c r="BF89" s="243"/>
      <c r="BG89" s="243"/>
      <c r="BH89" s="243"/>
      <c r="BI89" s="243"/>
      <c r="BJ89" s="243"/>
      <c r="BK89" s="243"/>
      <c r="BL89" s="243"/>
      <c r="BM89" s="243"/>
      <c r="BN89" s="243"/>
      <c r="BO89" s="243"/>
      <c r="BP89" s="243"/>
      <c r="BQ89" s="240">
        <v>83</v>
      </c>
      <c r="BR89" s="245"/>
      <c r="BS89" s="926"/>
      <c r="BT89" s="927"/>
      <c r="BU89" s="927"/>
      <c r="BV89" s="927"/>
      <c r="BW89" s="927"/>
      <c r="BX89" s="927"/>
      <c r="BY89" s="927"/>
      <c r="BZ89" s="927"/>
      <c r="CA89" s="927"/>
      <c r="CB89" s="927"/>
      <c r="CC89" s="927"/>
      <c r="CD89" s="927"/>
      <c r="CE89" s="927"/>
      <c r="CF89" s="927"/>
      <c r="CG89" s="928"/>
      <c r="CH89" s="923"/>
      <c r="CI89" s="924"/>
      <c r="CJ89" s="924"/>
      <c r="CK89" s="924"/>
      <c r="CL89" s="925"/>
      <c r="CM89" s="923"/>
      <c r="CN89" s="924"/>
      <c r="CO89" s="924"/>
      <c r="CP89" s="924"/>
      <c r="CQ89" s="925"/>
      <c r="CR89" s="923"/>
      <c r="CS89" s="924"/>
      <c r="CT89" s="924"/>
      <c r="CU89" s="924"/>
      <c r="CV89" s="925"/>
      <c r="CW89" s="923"/>
      <c r="CX89" s="924"/>
      <c r="CY89" s="924"/>
      <c r="CZ89" s="924"/>
      <c r="DA89" s="925"/>
      <c r="DB89" s="923"/>
      <c r="DC89" s="924"/>
      <c r="DD89" s="924"/>
      <c r="DE89" s="924"/>
      <c r="DF89" s="925"/>
      <c r="DG89" s="923"/>
      <c r="DH89" s="924"/>
      <c r="DI89" s="924"/>
      <c r="DJ89" s="924"/>
      <c r="DK89" s="925"/>
      <c r="DL89" s="923"/>
      <c r="DM89" s="924"/>
      <c r="DN89" s="924"/>
      <c r="DO89" s="924"/>
      <c r="DP89" s="925"/>
      <c r="DQ89" s="923"/>
      <c r="DR89" s="924"/>
      <c r="DS89" s="924"/>
      <c r="DT89" s="924"/>
      <c r="DU89" s="925"/>
      <c r="DV89" s="920"/>
      <c r="DW89" s="921"/>
      <c r="DX89" s="921"/>
      <c r="DY89" s="921"/>
      <c r="DZ89" s="922"/>
      <c r="EA89" s="224"/>
    </row>
    <row r="90" spans="1:131" s="225" customFormat="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3"/>
      <c r="BF90" s="243"/>
      <c r="BG90" s="243"/>
      <c r="BH90" s="243"/>
      <c r="BI90" s="243"/>
      <c r="BJ90" s="243"/>
      <c r="BK90" s="243"/>
      <c r="BL90" s="243"/>
      <c r="BM90" s="243"/>
      <c r="BN90" s="243"/>
      <c r="BO90" s="243"/>
      <c r="BP90" s="243"/>
      <c r="BQ90" s="240">
        <v>84</v>
      </c>
      <c r="BR90" s="245"/>
      <c r="BS90" s="926"/>
      <c r="BT90" s="927"/>
      <c r="BU90" s="927"/>
      <c r="BV90" s="927"/>
      <c r="BW90" s="927"/>
      <c r="BX90" s="927"/>
      <c r="BY90" s="927"/>
      <c r="BZ90" s="927"/>
      <c r="CA90" s="927"/>
      <c r="CB90" s="927"/>
      <c r="CC90" s="927"/>
      <c r="CD90" s="927"/>
      <c r="CE90" s="927"/>
      <c r="CF90" s="927"/>
      <c r="CG90" s="928"/>
      <c r="CH90" s="923"/>
      <c r="CI90" s="924"/>
      <c r="CJ90" s="924"/>
      <c r="CK90" s="924"/>
      <c r="CL90" s="925"/>
      <c r="CM90" s="923"/>
      <c r="CN90" s="924"/>
      <c r="CO90" s="924"/>
      <c r="CP90" s="924"/>
      <c r="CQ90" s="925"/>
      <c r="CR90" s="923"/>
      <c r="CS90" s="924"/>
      <c r="CT90" s="924"/>
      <c r="CU90" s="924"/>
      <c r="CV90" s="925"/>
      <c r="CW90" s="923"/>
      <c r="CX90" s="924"/>
      <c r="CY90" s="924"/>
      <c r="CZ90" s="924"/>
      <c r="DA90" s="925"/>
      <c r="DB90" s="923"/>
      <c r="DC90" s="924"/>
      <c r="DD90" s="924"/>
      <c r="DE90" s="924"/>
      <c r="DF90" s="925"/>
      <c r="DG90" s="923"/>
      <c r="DH90" s="924"/>
      <c r="DI90" s="924"/>
      <c r="DJ90" s="924"/>
      <c r="DK90" s="925"/>
      <c r="DL90" s="923"/>
      <c r="DM90" s="924"/>
      <c r="DN90" s="924"/>
      <c r="DO90" s="924"/>
      <c r="DP90" s="925"/>
      <c r="DQ90" s="923"/>
      <c r="DR90" s="924"/>
      <c r="DS90" s="924"/>
      <c r="DT90" s="924"/>
      <c r="DU90" s="925"/>
      <c r="DV90" s="920"/>
      <c r="DW90" s="921"/>
      <c r="DX90" s="921"/>
      <c r="DY90" s="921"/>
      <c r="DZ90" s="922"/>
      <c r="EA90" s="224"/>
    </row>
    <row r="91" spans="1:131" s="225" customFormat="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3"/>
      <c r="BF91" s="243"/>
      <c r="BG91" s="243"/>
      <c r="BH91" s="243"/>
      <c r="BI91" s="243"/>
      <c r="BJ91" s="243"/>
      <c r="BK91" s="243"/>
      <c r="BL91" s="243"/>
      <c r="BM91" s="243"/>
      <c r="BN91" s="243"/>
      <c r="BO91" s="243"/>
      <c r="BP91" s="243"/>
      <c r="BQ91" s="240">
        <v>85</v>
      </c>
      <c r="BR91" s="245"/>
      <c r="BS91" s="926"/>
      <c r="BT91" s="927"/>
      <c r="BU91" s="927"/>
      <c r="BV91" s="927"/>
      <c r="BW91" s="927"/>
      <c r="BX91" s="927"/>
      <c r="BY91" s="927"/>
      <c r="BZ91" s="927"/>
      <c r="CA91" s="927"/>
      <c r="CB91" s="927"/>
      <c r="CC91" s="927"/>
      <c r="CD91" s="927"/>
      <c r="CE91" s="927"/>
      <c r="CF91" s="927"/>
      <c r="CG91" s="928"/>
      <c r="CH91" s="923"/>
      <c r="CI91" s="924"/>
      <c r="CJ91" s="924"/>
      <c r="CK91" s="924"/>
      <c r="CL91" s="925"/>
      <c r="CM91" s="923"/>
      <c r="CN91" s="924"/>
      <c r="CO91" s="924"/>
      <c r="CP91" s="924"/>
      <c r="CQ91" s="925"/>
      <c r="CR91" s="923"/>
      <c r="CS91" s="924"/>
      <c r="CT91" s="924"/>
      <c r="CU91" s="924"/>
      <c r="CV91" s="925"/>
      <c r="CW91" s="923"/>
      <c r="CX91" s="924"/>
      <c r="CY91" s="924"/>
      <c r="CZ91" s="924"/>
      <c r="DA91" s="925"/>
      <c r="DB91" s="923"/>
      <c r="DC91" s="924"/>
      <c r="DD91" s="924"/>
      <c r="DE91" s="924"/>
      <c r="DF91" s="925"/>
      <c r="DG91" s="923"/>
      <c r="DH91" s="924"/>
      <c r="DI91" s="924"/>
      <c r="DJ91" s="924"/>
      <c r="DK91" s="925"/>
      <c r="DL91" s="923"/>
      <c r="DM91" s="924"/>
      <c r="DN91" s="924"/>
      <c r="DO91" s="924"/>
      <c r="DP91" s="925"/>
      <c r="DQ91" s="923"/>
      <c r="DR91" s="924"/>
      <c r="DS91" s="924"/>
      <c r="DT91" s="924"/>
      <c r="DU91" s="925"/>
      <c r="DV91" s="920"/>
      <c r="DW91" s="921"/>
      <c r="DX91" s="921"/>
      <c r="DY91" s="921"/>
      <c r="DZ91" s="922"/>
      <c r="EA91" s="224"/>
    </row>
    <row r="92" spans="1:131" s="225" customFormat="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3"/>
      <c r="BF92" s="243"/>
      <c r="BG92" s="243"/>
      <c r="BH92" s="243"/>
      <c r="BI92" s="243"/>
      <c r="BJ92" s="243"/>
      <c r="BK92" s="243"/>
      <c r="BL92" s="243"/>
      <c r="BM92" s="243"/>
      <c r="BN92" s="243"/>
      <c r="BO92" s="243"/>
      <c r="BP92" s="243"/>
      <c r="BQ92" s="240">
        <v>86</v>
      </c>
      <c r="BR92" s="245"/>
      <c r="BS92" s="926"/>
      <c r="BT92" s="927"/>
      <c r="BU92" s="927"/>
      <c r="BV92" s="927"/>
      <c r="BW92" s="927"/>
      <c r="BX92" s="927"/>
      <c r="BY92" s="927"/>
      <c r="BZ92" s="927"/>
      <c r="CA92" s="927"/>
      <c r="CB92" s="927"/>
      <c r="CC92" s="927"/>
      <c r="CD92" s="927"/>
      <c r="CE92" s="927"/>
      <c r="CF92" s="927"/>
      <c r="CG92" s="928"/>
      <c r="CH92" s="923"/>
      <c r="CI92" s="924"/>
      <c r="CJ92" s="924"/>
      <c r="CK92" s="924"/>
      <c r="CL92" s="925"/>
      <c r="CM92" s="923"/>
      <c r="CN92" s="924"/>
      <c r="CO92" s="924"/>
      <c r="CP92" s="924"/>
      <c r="CQ92" s="925"/>
      <c r="CR92" s="923"/>
      <c r="CS92" s="924"/>
      <c r="CT92" s="924"/>
      <c r="CU92" s="924"/>
      <c r="CV92" s="925"/>
      <c r="CW92" s="923"/>
      <c r="CX92" s="924"/>
      <c r="CY92" s="924"/>
      <c r="CZ92" s="924"/>
      <c r="DA92" s="925"/>
      <c r="DB92" s="923"/>
      <c r="DC92" s="924"/>
      <c r="DD92" s="924"/>
      <c r="DE92" s="924"/>
      <c r="DF92" s="925"/>
      <c r="DG92" s="923"/>
      <c r="DH92" s="924"/>
      <c r="DI92" s="924"/>
      <c r="DJ92" s="924"/>
      <c r="DK92" s="925"/>
      <c r="DL92" s="923"/>
      <c r="DM92" s="924"/>
      <c r="DN92" s="924"/>
      <c r="DO92" s="924"/>
      <c r="DP92" s="925"/>
      <c r="DQ92" s="923"/>
      <c r="DR92" s="924"/>
      <c r="DS92" s="924"/>
      <c r="DT92" s="924"/>
      <c r="DU92" s="925"/>
      <c r="DV92" s="920"/>
      <c r="DW92" s="921"/>
      <c r="DX92" s="921"/>
      <c r="DY92" s="921"/>
      <c r="DZ92" s="922"/>
      <c r="EA92" s="224"/>
    </row>
    <row r="93" spans="1:131" s="225" customFormat="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3"/>
      <c r="BF93" s="243"/>
      <c r="BG93" s="243"/>
      <c r="BH93" s="243"/>
      <c r="BI93" s="243"/>
      <c r="BJ93" s="243"/>
      <c r="BK93" s="243"/>
      <c r="BL93" s="243"/>
      <c r="BM93" s="243"/>
      <c r="BN93" s="243"/>
      <c r="BO93" s="243"/>
      <c r="BP93" s="243"/>
      <c r="BQ93" s="240">
        <v>87</v>
      </c>
      <c r="BR93" s="245"/>
      <c r="BS93" s="926"/>
      <c r="BT93" s="927"/>
      <c r="BU93" s="927"/>
      <c r="BV93" s="927"/>
      <c r="BW93" s="927"/>
      <c r="BX93" s="927"/>
      <c r="BY93" s="927"/>
      <c r="BZ93" s="927"/>
      <c r="CA93" s="927"/>
      <c r="CB93" s="927"/>
      <c r="CC93" s="927"/>
      <c r="CD93" s="927"/>
      <c r="CE93" s="927"/>
      <c r="CF93" s="927"/>
      <c r="CG93" s="928"/>
      <c r="CH93" s="923"/>
      <c r="CI93" s="924"/>
      <c r="CJ93" s="924"/>
      <c r="CK93" s="924"/>
      <c r="CL93" s="925"/>
      <c r="CM93" s="923"/>
      <c r="CN93" s="924"/>
      <c r="CO93" s="924"/>
      <c r="CP93" s="924"/>
      <c r="CQ93" s="925"/>
      <c r="CR93" s="923"/>
      <c r="CS93" s="924"/>
      <c r="CT93" s="924"/>
      <c r="CU93" s="924"/>
      <c r="CV93" s="925"/>
      <c r="CW93" s="923"/>
      <c r="CX93" s="924"/>
      <c r="CY93" s="924"/>
      <c r="CZ93" s="924"/>
      <c r="DA93" s="925"/>
      <c r="DB93" s="923"/>
      <c r="DC93" s="924"/>
      <c r="DD93" s="924"/>
      <c r="DE93" s="924"/>
      <c r="DF93" s="925"/>
      <c r="DG93" s="923"/>
      <c r="DH93" s="924"/>
      <c r="DI93" s="924"/>
      <c r="DJ93" s="924"/>
      <c r="DK93" s="925"/>
      <c r="DL93" s="923"/>
      <c r="DM93" s="924"/>
      <c r="DN93" s="924"/>
      <c r="DO93" s="924"/>
      <c r="DP93" s="925"/>
      <c r="DQ93" s="923"/>
      <c r="DR93" s="924"/>
      <c r="DS93" s="924"/>
      <c r="DT93" s="924"/>
      <c r="DU93" s="925"/>
      <c r="DV93" s="920"/>
      <c r="DW93" s="921"/>
      <c r="DX93" s="921"/>
      <c r="DY93" s="921"/>
      <c r="DZ93" s="922"/>
      <c r="EA93" s="224"/>
    </row>
    <row r="94" spans="1:131" s="225" customFormat="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3"/>
      <c r="BF94" s="243"/>
      <c r="BG94" s="243"/>
      <c r="BH94" s="243"/>
      <c r="BI94" s="243"/>
      <c r="BJ94" s="243"/>
      <c r="BK94" s="243"/>
      <c r="BL94" s="243"/>
      <c r="BM94" s="243"/>
      <c r="BN94" s="243"/>
      <c r="BO94" s="243"/>
      <c r="BP94" s="243"/>
      <c r="BQ94" s="240">
        <v>88</v>
      </c>
      <c r="BR94" s="245"/>
      <c r="BS94" s="926"/>
      <c r="BT94" s="927"/>
      <c r="BU94" s="927"/>
      <c r="BV94" s="927"/>
      <c r="BW94" s="927"/>
      <c r="BX94" s="927"/>
      <c r="BY94" s="927"/>
      <c r="BZ94" s="927"/>
      <c r="CA94" s="927"/>
      <c r="CB94" s="927"/>
      <c r="CC94" s="927"/>
      <c r="CD94" s="927"/>
      <c r="CE94" s="927"/>
      <c r="CF94" s="927"/>
      <c r="CG94" s="928"/>
      <c r="CH94" s="923"/>
      <c r="CI94" s="924"/>
      <c r="CJ94" s="924"/>
      <c r="CK94" s="924"/>
      <c r="CL94" s="925"/>
      <c r="CM94" s="923"/>
      <c r="CN94" s="924"/>
      <c r="CO94" s="924"/>
      <c r="CP94" s="924"/>
      <c r="CQ94" s="925"/>
      <c r="CR94" s="923"/>
      <c r="CS94" s="924"/>
      <c r="CT94" s="924"/>
      <c r="CU94" s="924"/>
      <c r="CV94" s="925"/>
      <c r="CW94" s="923"/>
      <c r="CX94" s="924"/>
      <c r="CY94" s="924"/>
      <c r="CZ94" s="924"/>
      <c r="DA94" s="925"/>
      <c r="DB94" s="923"/>
      <c r="DC94" s="924"/>
      <c r="DD94" s="924"/>
      <c r="DE94" s="924"/>
      <c r="DF94" s="925"/>
      <c r="DG94" s="923"/>
      <c r="DH94" s="924"/>
      <c r="DI94" s="924"/>
      <c r="DJ94" s="924"/>
      <c r="DK94" s="925"/>
      <c r="DL94" s="923"/>
      <c r="DM94" s="924"/>
      <c r="DN94" s="924"/>
      <c r="DO94" s="924"/>
      <c r="DP94" s="925"/>
      <c r="DQ94" s="923"/>
      <c r="DR94" s="924"/>
      <c r="DS94" s="924"/>
      <c r="DT94" s="924"/>
      <c r="DU94" s="925"/>
      <c r="DV94" s="920"/>
      <c r="DW94" s="921"/>
      <c r="DX94" s="921"/>
      <c r="DY94" s="921"/>
      <c r="DZ94" s="922"/>
      <c r="EA94" s="224"/>
    </row>
    <row r="95" spans="1:131" s="225" customFormat="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3"/>
      <c r="BF95" s="243"/>
      <c r="BG95" s="243"/>
      <c r="BH95" s="243"/>
      <c r="BI95" s="243"/>
      <c r="BJ95" s="243"/>
      <c r="BK95" s="243"/>
      <c r="BL95" s="243"/>
      <c r="BM95" s="243"/>
      <c r="BN95" s="243"/>
      <c r="BO95" s="243"/>
      <c r="BP95" s="243"/>
      <c r="BQ95" s="240">
        <v>89</v>
      </c>
      <c r="BR95" s="245"/>
      <c r="BS95" s="926"/>
      <c r="BT95" s="927"/>
      <c r="BU95" s="927"/>
      <c r="BV95" s="927"/>
      <c r="BW95" s="927"/>
      <c r="BX95" s="927"/>
      <c r="BY95" s="927"/>
      <c r="BZ95" s="927"/>
      <c r="CA95" s="927"/>
      <c r="CB95" s="927"/>
      <c r="CC95" s="927"/>
      <c r="CD95" s="927"/>
      <c r="CE95" s="927"/>
      <c r="CF95" s="927"/>
      <c r="CG95" s="928"/>
      <c r="CH95" s="923"/>
      <c r="CI95" s="924"/>
      <c r="CJ95" s="924"/>
      <c r="CK95" s="924"/>
      <c r="CL95" s="925"/>
      <c r="CM95" s="923"/>
      <c r="CN95" s="924"/>
      <c r="CO95" s="924"/>
      <c r="CP95" s="924"/>
      <c r="CQ95" s="925"/>
      <c r="CR95" s="923"/>
      <c r="CS95" s="924"/>
      <c r="CT95" s="924"/>
      <c r="CU95" s="924"/>
      <c r="CV95" s="925"/>
      <c r="CW95" s="923"/>
      <c r="CX95" s="924"/>
      <c r="CY95" s="924"/>
      <c r="CZ95" s="924"/>
      <c r="DA95" s="925"/>
      <c r="DB95" s="923"/>
      <c r="DC95" s="924"/>
      <c r="DD95" s="924"/>
      <c r="DE95" s="924"/>
      <c r="DF95" s="925"/>
      <c r="DG95" s="923"/>
      <c r="DH95" s="924"/>
      <c r="DI95" s="924"/>
      <c r="DJ95" s="924"/>
      <c r="DK95" s="925"/>
      <c r="DL95" s="923"/>
      <c r="DM95" s="924"/>
      <c r="DN95" s="924"/>
      <c r="DO95" s="924"/>
      <c r="DP95" s="925"/>
      <c r="DQ95" s="923"/>
      <c r="DR95" s="924"/>
      <c r="DS95" s="924"/>
      <c r="DT95" s="924"/>
      <c r="DU95" s="925"/>
      <c r="DV95" s="920"/>
      <c r="DW95" s="921"/>
      <c r="DX95" s="921"/>
      <c r="DY95" s="921"/>
      <c r="DZ95" s="922"/>
      <c r="EA95" s="224"/>
    </row>
    <row r="96" spans="1:131" s="225" customFormat="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3"/>
      <c r="BF96" s="243"/>
      <c r="BG96" s="243"/>
      <c r="BH96" s="243"/>
      <c r="BI96" s="243"/>
      <c r="BJ96" s="243"/>
      <c r="BK96" s="243"/>
      <c r="BL96" s="243"/>
      <c r="BM96" s="243"/>
      <c r="BN96" s="243"/>
      <c r="BO96" s="243"/>
      <c r="BP96" s="243"/>
      <c r="BQ96" s="240">
        <v>90</v>
      </c>
      <c r="BR96" s="245"/>
      <c r="BS96" s="926"/>
      <c r="BT96" s="927"/>
      <c r="BU96" s="927"/>
      <c r="BV96" s="927"/>
      <c r="BW96" s="927"/>
      <c r="BX96" s="927"/>
      <c r="BY96" s="927"/>
      <c r="BZ96" s="927"/>
      <c r="CA96" s="927"/>
      <c r="CB96" s="927"/>
      <c r="CC96" s="927"/>
      <c r="CD96" s="927"/>
      <c r="CE96" s="927"/>
      <c r="CF96" s="927"/>
      <c r="CG96" s="928"/>
      <c r="CH96" s="923"/>
      <c r="CI96" s="924"/>
      <c r="CJ96" s="924"/>
      <c r="CK96" s="924"/>
      <c r="CL96" s="925"/>
      <c r="CM96" s="923"/>
      <c r="CN96" s="924"/>
      <c r="CO96" s="924"/>
      <c r="CP96" s="924"/>
      <c r="CQ96" s="925"/>
      <c r="CR96" s="923"/>
      <c r="CS96" s="924"/>
      <c r="CT96" s="924"/>
      <c r="CU96" s="924"/>
      <c r="CV96" s="925"/>
      <c r="CW96" s="923"/>
      <c r="CX96" s="924"/>
      <c r="CY96" s="924"/>
      <c r="CZ96" s="924"/>
      <c r="DA96" s="925"/>
      <c r="DB96" s="923"/>
      <c r="DC96" s="924"/>
      <c r="DD96" s="924"/>
      <c r="DE96" s="924"/>
      <c r="DF96" s="925"/>
      <c r="DG96" s="923"/>
      <c r="DH96" s="924"/>
      <c r="DI96" s="924"/>
      <c r="DJ96" s="924"/>
      <c r="DK96" s="925"/>
      <c r="DL96" s="923"/>
      <c r="DM96" s="924"/>
      <c r="DN96" s="924"/>
      <c r="DO96" s="924"/>
      <c r="DP96" s="925"/>
      <c r="DQ96" s="923"/>
      <c r="DR96" s="924"/>
      <c r="DS96" s="924"/>
      <c r="DT96" s="924"/>
      <c r="DU96" s="925"/>
      <c r="DV96" s="920"/>
      <c r="DW96" s="921"/>
      <c r="DX96" s="921"/>
      <c r="DY96" s="921"/>
      <c r="DZ96" s="922"/>
      <c r="EA96" s="224"/>
    </row>
    <row r="97" spans="1:131" s="225" customFormat="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3"/>
      <c r="BF97" s="243"/>
      <c r="BG97" s="243"/>
      <c r="BH97" s="243"/>
      <c r="BI97" s="243"/>
      <c r="BJ97" s="243"/>
      <c r="BK97" s="243"/>
      <c r="BL97" s="243"/>
      <c r="BM97" s="243"/>
      <c r="BN97" s="243"/>
      <c r="BO97" s="243"/>
      <c r="BP97" s="243"/>
      <c r="BQ97" s="240">
        <v>91</v>
      </c>
      <c r="BR97" s="245"/>
      <c r="BS97" s="926"/>
      <c r="BT97" s="927"/>
      <c r="BU97" s="927"/>
      <c r="BV97" s="927"/>
      <c r="BW97" s="927"/>
      <c r="BX97" s="927"/>
      <c r="BY97" s="927"/>
      <c r="BZ97" s="927"/>
      <c r="CA97" s="927"/>
      <c r="CB97" s="927"/>
      <c r="CC97" s="927"/>
      <c r="CD97" s="927"/>
      <c r="CE97" s="927"/>
      <c r="CF97" s="927"/>
      <c r="CG97" s="928"/>
      <c r="CH97" s="923"/>
      <c r="CI97" s="924"/>
      <c r="CJ97" s="924"/>
      <c r="CK97" s="924"/>
      <c r="CL97" s="925"/>
      <c r="CM97" s="923"/>
      <c r="CN97" s="924"/>
      <c r="CO97" s="924"/>
      <c r="CP97" s="924"/>
      <c r="CQ97" s="925"/>
      <c r="CR97" s="923"/>
      <c r="CS97" s="924"/>
      <c r="CT97" s="924"/>
      <c r="CU97" s="924"/>
      <c r="CV97" s="925"/>
      <c r="CW97" s="923"/>
      <c r="CX97" s="924"/>
      <c r="CY97" s="924"/>
      <c r="CZ97" s="924"/>
      <c r="DA97" s="925"/>
      <c r="DB97" s="923"/>
      <c r="DC97" s="924"/>
      <c r="DD97" s="924"/>
      <c r="DE97" s="924"/>
      <c r="DF97" s="925"/>
      <c r="DG97" s="923"/>
      <c r="DH97" s="924"/>
      <c r="DI97" s="924"/>
      <c r="DJ97" s="924"/>
      <c r="DK97" s="925"/>
      <c r="DL97" s="923"/>
      <c r="DM97" s="924"/>
      <c r="DN97" s="924"/>
      <c r="DO97" s="924"/>
      <c r="DP97" s="925"/>
      <c r="DQ97" s="923"/>
      <c r="DR97" s="924"/>
      <c r="DS97" s="924"/>
      <c r="DT97" s="924"/>
      <c r="DU97" s="925"/>
      <c r="DV97" s="920"/>
      <c r="DW97" s="921"/>
      <c r="DX97" s="921"/>
      <c r="DY97" s="921"/>
      <c r="DZ97" s="922"/>
      <c r="EA97" s="224"/>
    </row>
    <row r="98" spans="1:131" s="225" customFormat="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3"/>
      <c r="BF98" s="243"/>
      <c r="BG98" s="243"/>
      <c r="BH98" s="243"/>
      <c r="BI98" s="243"/>
      <c r="BJ98" s="243"/>
      <c r="BK98" s="243"/>
      <c r="BL98" s="243"/>
      <c r="BM98" s="243"/>
      <c r="BN98" s="243"/>
      <c r="BO98" s="243"/>
      <c r="BP98" s="243"/>
      <c r="BQ98" s="240">
        <v>92</v>
      </c>
      <c r="BR98" s="245"/>
      <c r="BS98" s="926"/>
      <c r="BT98" s="927"/>
      <c r="BU98" s="927"/>
      <c r="BV98" s="927"/>
      <c r="BW98" s="927"/>
      <c r="BX98" s="927"/>
      <c r="BY98" s="927"/>
      <c r="BZ98" s="927"/>
      <c r="CA98" s="927"/>
      <c r="CB98" s="927"/>
      <c r="CC98" s="927"/>
      <c r="CD98" s="927"/>
      <c r="CE98" s="927"/>
      <c r="CF98" s="927"/>
      <c r="CG98" s="928"/>
      <c r="CH98" s="923"/>
      <c r="CI98" s="924"/>
      <c r="CJ98" s="924"/>
      <c r="CK98" s="924"/>
      <c r="CL98" s="925"/>
      <c r="CM98" s="923"/>
      <c r="CN98" s="924"/>
      <c r="CO98" s="924"/>
      <c r="CP98" s="924"/>
      <c r="CQ98" s="925"/>
      <c r="CR98" s="923"/>
      <c r="CS98" s="924"/>
      <c r="CT98" s="924"/>
      <c r="CU98" s="924"/>
      <c r="CV98" s="925"/>
      <c r="CW98" s="923"/>
      <c r="CX98" s="924"/>
      <c r="CY98" s="924"/>
      <c r="CZ98" s="924"/>
      <c r="DA98" s="925"/>
      <c r="DB98" s="923"/>
      <c r="DC98" s="924"/>
      <c r="DD98" s="924"/>
      <c r="DE98" s="924"/>
      <c r="DF98" s="925"/>
      <c r="DG98" s="923"/>
      <c r="DH98" s="924"/>
      <c r="DI98" s="924"/>
      <c r="DJ98" s="924"/>
      <c r="DK98" s="925"/>
      <c r="DL98" s="923"/>
      <c r="DM98" s="924"/>
      <c r="DN98" s="924"/>
      <c r="DO98" s="924"/>
      <c r="DP98" s="925"/>
      <c r="DQ98" s="923"/>
      <c r="DR98" s="924"/>
      <c r="DS98" s="924"/>
      <c r="DT98" s="924"/>
      <c r="DU98" s="925"/>
      <c r="DV98" s="920"/>
      <c r="DW98" s="921"/>
      <c r="DX98" s="921"/>
      <c r="DY98" s="921"/>
      <c r="DZ98" s="922"/>
      <c r="EA98" s="224"/>
    </row>
    <row r="99" spans="1:131" s="225" customFormat="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3"/>
      <c r="BF99" s="243"/>
      <c r="BG99" s="243"/>
      <c r="BH99" s="243"/>
      <c r="BI99" s="243"/>
      <c r="BJ99" s="243"/>
      <c r="BK99" s="243"/>
      <c r="BL99" s="243"/>
      <c r="BM99" s="243"/>
      <c r="BN99" s="243"/>
      <c r="BO99" s="243"/>
      <c r="BP99" s="243"/>
      <c r="BQ99" s="240">
        <v>93</v>
      </c>
      <c r="BR99" s="245"/>
      <c r="BS99" s="926"/>
      <c r="BT99" s="927"/>
      <c r="BU99" s="927"/>
      <c r="BV99" s="927"/>
      <c r="BW99" s="927"/>
      <c r="BX99" s="927"/>
      <c r="BY99" s="927"/>
      <c r="BZ99" s="927"/>
      <c r="CA99" s="927"/>
      <c r="CB99" s="927"/>
      <c r="CC99" s="927"/>
      <c r="CD99" s="927"/>
      <c r="CE99" s="927"/>
      <c r="CF99" s="927"/>
      <c r="CG99" s="928"/>
      <c r="CH99" s="923"/>
      <c r="CI99" s="924"/>
      <c r="CJ99" s="924"/>
      <c r="CK99" s="924"/>
      <c r="CL99" s="925"/>
      <c r="CM99" s="923"/>
      <c r="CN99" s="924"/>
      <c r="CO99" s="924"/>
      <c r="CP99" s="924"/>
      <c r="CQ99" s="925"/>
      <c r="CR99" s="923"/>
      <c r="CS99" s="924"/>
      <c r="CT99" s="924"/>
      <c r="CU99" s="924"/>
      <c r="CV99" s="925"/>
      <c r="CW99" s="923"/>
      <c r="CX99" s="924"/>
      <c r="CY99" s="924"/>
      <c r="CZ99" s="924"/>
      <c r="DA99" s="925"/>
      <c r="DB99" s="923"/>
      <c r="DC99" s="924"/>
      <c r="DD99" s="924"/>
      <c r="DE99" s="924"/>
      <c r="DF99" s="925"/>
      <c r="DG99" s="923"/>
      <c r="DH99" s="924"/>
      <c r="DI99" s="924"/>
      <c r="DJ99" s="924"/>
      <c r="DK99" s="925"/>
      <c r="DL99" s="923"/>
      <c r="DM99" s="924"/>
      <c r="DN99" s="924"/>
      <c r="DO99" s="924"/>
      <c r="DP99" s="925"/>
      <c r="DQ99" s="923"/>
      <c r="DR99" s="924"/>
      <c r="DS99" s="924"/>
      <c r="DT99" s="924"/>
      <c r="DU99" s="925"/>
      <c r="DV99" s="920"/>
      <c r="DW99" s="921"/>
      <c r="DX99" s="921"/>
      <c r="DY99" s="921"/>
      <c r="DZ99" s="922"/>
      <c r="EA99" s="224"/>
    </row>
    <row r="100" spans="1:131" s="225" customFormat="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3"/>
      <c r="BF100" s="243"/>
      <c r="BG100" s="243"/>
      <c r="BH100" s="243"/>
      <c r="BI100" s="243"/>
      <c r="BJ100" s="243"/>
      <c r="BK100" s="243"/>
      <c r="BL100" s="243"/>
      <c r="BM100" s="243"/>
      <c r="BN100" s="243"/>
      <c r="BO100" s="243"/>
      <c r="BP100" s="243"/>
      <c r="BQ100" s="240">
        <v>94</v>
      </c>
      <c r="BR100" s="245"/>
      <c r="BS100" s="926"/>
      <c r="BT100" s="927"/>
      <c r="BU100" s="927"/>
      <c r="BV100" s="927"/>
      <c r="BW100" s="927"/>
      <c r="BX100" s="927"/>
      <c r="BY100" s="927"/>
      <c r="BZ100" s="927"/>
      <c r="CA100" s="927"/>
      <c r="CB100" s="927"/>
      <c r="CC100" s="927"/>
      <c r="CD100" s="927"/>
      <c r="CE100" s="927"/>
      <c r="CF100" s="927"/>
      <c r="CG100" s="928"/>
      <c r="CH100" s="923"/>
      <c r="CI100" s="924"/>
      <c r="CJ100" s="924"/>
      <c r="CK100" s="924"/>
      <c r="CL100" s="925"/>
      <c r="CM100" s="923"/>
      <c r="CN100" s="924"/>
      <c r="CO100" s="924"/>
      <c r="CP100" s="924"/>
      <c r="CQ100" s="925"/>
      <c r="CR100" s="923"/>
      <c r="CS100" s="924"/>
      <c r="CT100" s="924"/>
      <c r="CU100" s="924"/>
      <c r="CV100" s="925"/>
      <c r="CW100" s="923"/>
      <c r="CX100" s="924"/>
      <c r="CY100" s="924"/>
      <c r="CZ100" s="924"/>
      <c r="DA100" s="925"/>
      <c r="DB100" s="923"/>
      <c r="DC100" s="924"/>
      <c r="DD100" s="924"/>
      <c r="DE100" s="924"/>
      <c r="DF100" s="925"/>
      <c r="DG100" s="923"/>
      <c r="DH100" s="924"/>
      <c r="DI100" s="924"/>
      <c r="DJ100" s="924"/>
      <c r="DK100" s="925"/>
      <c r="DL100" s="923"/>
      <c r="DM100" s="924"/>
      <c r="DN100" s="924"/>
      <c r="DO100" s="924"/>
      <c r="DP100" s="925"/>
      <c r="DQ100" s="923"/>
      <c r="DR100" s="924"/>
      <c r="DS100" s="924"/>
      <c r="DT100" s="924"/>
      <c r="DU100" s="925"/>
      <c r="DV100" s="920"/>
      <c r="DW100" s="921"/>
      <c r="DX100" s="921"/>
      <c r="DY100" s="921"/>
      <c r="DZ100" s="922"/>
      <c r="EA100" s="224"/>
    </row>
    <row r="101" spans="1:131" s="225" customFormat="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3"/>
      <c r="BF101" s="243"/>
      <c r="BG101" s="243"/>
      <c r="BH101" s="243"/>
      <c r="BI101" s="243"/>
      <c r="BJ101" s="243"/>
      <c r="BK101" s="243"/>
      <c r="BL101" s="243"/>
      <c r="BM101" s="243"/>
      <c r="BN101" s="243"/>
      <c r="BO101" s="243"/>
      <c r="BP101" s="243"/>
      <c r="BQ101" s="240">
        <v>95</v>
      </c>
      <c r="BR101" s="245"/>
      <c r="BS101" s="926"/>
      <c r="BT101" s="927"/>
      <c r="BU101" s="927"/>
      <c r="BV101" s="927"/>
      <c r="BW101" s="927"/>
      <c r="BX101" s="927"/>
      <c r="BY101" s="927"/>
      <c r="BZ101" s="927"/>
      <c r="CA101" s="927"/>
      <c r="CB101" s="927"/>
      <c r="CC101" s="927"/>
      <c r="CD101" s="927"/>
      <c r="CE101" s="927"/>
      <c r="CF101" s="927"/>
      <c r="CG101" s="928"/>
      <c r="CH101" s="923"/>
      <c r="CI101" s="924"/>
      <c r="CJ101" s="924"/>
      <c r="CK101" s="924"/>
      <c r="CL101" s="925"/>
      <c r="CM101" s="923"/>
      <c r="CN101" s="924"/>
      <c r="CO101" s="924"/>
      <c r="CP101" s="924"/>
      <c r="CQ101" s="925"/>
      <c r="CR101" s="923"/>
      <c r="CS101" s="924"/>
      <c r="CT101" s="924"/>
      <c r="CU101" s="924"/>
      <c r="CV101" s="925"/>
      <c r="CW101" s="923"/>
      <c r="CX101" s="924"/>
      <c r="CY101" s="924"/>
      <c r="CZ101" s="924"/>
      <c r="DA101" s="925"/>
      <c r="DB101" s="923"/>
      <c r="DC101" s="924"/>
      <c r="DD101" s="924"/>
      <c r="DE101" s="924"/>
      <c r="DF101" s="925"/>
      <c r="DG101" s="923"/>
      <c r="DH101" s="924"/>
      <c r="DI101" s="924"/>
      <c r="DJ101" s="924"/>
      <c r="DK101" s="925"/>
      <c r="DL101" s="923"/>
      <c r="DM101" s="924"/>
      <c r="DN101" s="924"/>
      <c r="DO101" s="924"/>
      <c r="DP101" s="925"/>
      <c r="DQ101" s="923"/>
      <c r="DR101" s="924"/>
      <c r="DS101" s="924"/>
      <c r="DT101" s="924"/>
      <c r="DU101" s="925"/>
      <c r="DV101" s="920"/>
      <c r="DW101" s="921"/>
      <c r="DX101" s="921"/>
      <c r="DY101" s="921"/>
      <c r="DZ101" s="922"/>
      <c r="EA101" s="224"/>
    </row>
    <row r="102" spans="1:131" s="225" customFormat="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3"/>
      <c r="BF102" s="243"/>
      <c r="BG102" s="243"/>
      <c r="BH102" s="243"/>
      <c r="BI102" s="243"/>
      <c r="BJ102" s="243"/>
      <c r="BK102" s="243"/>
      <c r="BL102" s="243"/>
      <c r="BM102" s="243"/>
      <c r="BN102" s="243"/>
      <c r="BO102" s="243"/>
      <c r="BP102" s="243"/>
      <c r="BQ102" s="242" t="s">
        <v>381</v>
      </c>
      <c r="BR102" s="853" t="s">
        <v>420</v>
      </c>
      <c r="BS102" s="854"/>
      <c r="BT102" s="854"/>
      <c r="BU102" s="854"/>
      <c r="BV102" s="854"/>
      <c r="BW102" s="854"/>
      <c r="BX102" s="854"/>
      <c r="BY102" s="854"/>
      <c r="BZ102" s="854"/>
      <c r="CA102" s="854"/>
      <c r="CB102" s="854"/>
      <c r="CC102" s="854"/>
      <c r="CD102" s="854"/>
      <c r="CE102" s="854"/>
      <c r="CF102" s="854"/>
      <c r="CG102" s="855"/>
      <c r="CH102" s="949"/>
      <c r="CI102" s="950"/>
      <c r="CJ102" s="950"/>
      <c r="CK102" s="950"/>
      <c r="CL102" s="951"/>
      <c r="CM102" s="949"/>
      <c r="CN102" s="950"/>
      <c r="CO102" s="950"/>
      <c r="CP102" s="950"/>
      <c r="CQ102" s="951"/>
      <c r="CR102" s="952"/>
      <c r="CS102" s="913"/>
      <c r="CT102" s="913"/>
      <c r="CU102" s="913"/>
      <c r="CV102" s="953"/>
      <c r="CW102" s="952"/>
      <c r="CX102" s="913"/>
      <c r="CY102" s="913"/>
      <c r="CZ102" s="913"/>
      <c r="DA102" s="953"/>
      <c r="DB102" s="952"/>
      <c r="DC102" s="913"/>
      <c r="DD102" s="913"/>
      <c r="DE102" s="913"/>
      <c r="DF102" s="953"/>
      <c r="DG102" s="952"/>
      <c r="DH102" s="913"/>
      <c r="DI102" s="913"/>
      <c r="DJ102" s="913"/>
      <c r="DK102" s="953"/>
      <c r="DL102" s="952"/>
      <c r="DM102" s="913"/>
      <c r="DN102" s="913"/>
      <c r="DO102" s="913"/>
      <c r="DP102" s="953"/>
      <c r="DQ102" s="952"/>
      <c r="DR102" s="913"/>
      <c r="DS102" s="913"/>
      <c r="DT102" s="913"/>
      <c r="DU102" s="953"/>
      <c r="DV102" s="976"/>
      <c r="DW102" s="977"/>
      <c r="DX102" s="977"/>
      <c r="DY102" s="977"/>
      <c r="DZ102" s="978"/>
      <c r="EA102" s="224"/>
    </row>
    <row r="103" spans="1:131" s="225" customFormat="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3"/>
      <c r="BF103" s="243"/>
      <c r="BG103" s="243"/>
      <c r="BH103" s="243"/>
      <c r="BI103" s="243"/>
      <c r="BJ103" s="243"/>
      <c r="BK103" s="243"/>
      <c r="BL103" s="243"/>
      <c r="BM103" s="243"/>
      <c r="BN103" s="243"/>
      <c r="BO103" s="243"/>
      <c r="BP103" s="243"/>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4"/>
    </row>
    <row r="104" spans="1:131" s="225" customFormat="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3"/>
      <c r="BF104" s="243"/>
      <c r="BG104" s="243"/>
      <c r="BH104" s="243"/>
      <c r="BI104" s="243"/>
      <c r="BJ104" s="243"/>
      <c r="BK104" s="243"/>
      <c r="BL104" s="243"/>
      <c r="BM104" s="243"/>
      <c r="BN104" s="243"/>
      <c r="BO104" s="243"/>
      <c r="BP104" s="243"/>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4"/>
    </row>
    <row r="105" spans="1:131" s="225" customFormat="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c r="CO105" s="246"/>
      <c r="CP105" s="246"/>
      <c r="CQ105" s="246"/>
      <c r="CR105" s="246"/>
      <c r="CS105" s="246"/>
      <c r="CT105" s="246"/>
      <c r="CU105" s="246"/>
      <c r="CV105" s="246"/>
      <c r="CW105" s="246"/>
      <c r="CX105" s="246"/>
      <c r="CY105" s="246"/>
      <c r="CZ105" s="246"/>
      <c r="DA105" s="246"/>
      <c r="DB105" s="246"/>
      <c r="DC105" s="246"/>
      <c r="DD105" s="246"/>
      <c r="DE105" s="246"/>
      <c r="DF105" s="246"/>
      <c r="DG105" s="246"/>
      <c r="DH105" s="246"/>
      <c r="DI105" s="246"/>
      <c r="DJ105" s="246"/>
      <c r="DK105" s="246"/>
      <c r="DL105" s="246"/>
      <c r="DM105" s="246"/>
      <c r="DN105" s="246"/>
      <c r="DO105" s="246"/>
      <c r="DP105" s="246"/>
      <c r="DQ105" s="246"/>
      <c r="DR105" s="246"/>
      <c r="DS105" s="246"/>
      <c r="DT105" s="246"/>
      <c r="DU105" s="246"/>
      <c r="DV105" s="246"/>
      <c r="DW105" s="246"/>
      <c r="DX105" s="246"/>
      <c r="DY105" s="246"/>
      <c r="DZ105" s="246"/>
      <c r="EA105" s="224"/>
    </row>
    <row r="106" spans="1:131" s="225" customFormat="1" ht="11.25" customHeight="1" x14ac:dyDescent="0.15">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46"/>
      <c r="BR106" s="246"/>
      <c r="BS106" s="246"/>
      <c r="BT106" s="246"/>
      <c r="BU106" s="246"/>
      <c r="BV106" s="246"/>
      <c r="BW106" s="246"/>
      <c r="BX106" s="246"/>
      <c r="BY106" s="246"/>
      <c r="BZ106" s="246"/>
      <c r="CA106" s="246"/>
      <c r="CB106" s="246"/>
      <c r="CC106" s="246"/>
      <c r="CD106" s="246"/>
      <c r="CE106" s="246"/>
      <c r="CF106" s="246"/>
      <c r="CG106" s="246"/>
      <c r="CH106" s="246"/>
      <c r="CI106" s="246"/>
      <c r="CJ106" s="246"/>
      <c r="CK106" s="246"/>
      <c r="CL106" s="246"/>
      <c r="CM106" s="246"/>
      <c r="CN106" s="246"/>
      <c r="CO106" s="246"/>
      <c r="CP106" s="246"/>
      <c r="CQ106" s="246"/>
      <c r="CR106" s="246"/>
      <c r="CS106" s="246"/>
      <c r="CT106" s="246"/>
      <c r="CU106" s="246"/>
      <c r="CV106" s="246"/>
      <c r="CW106" s="246"/>
      <c r="CX106" s="246"/>
      <c r="CY106" s="246"/>
      <c r="CZ106" s="246"/>
      <c r="DA106" s="246"/>
      <c r="DB106" s="246"/>
      <c r="DC106" s="246"/>
      <c r="DD106" s="246"/>
      <c r="DE106" s="246"/>
      <c r="DF106" s="246"/>
      <c r="DG106" s="246"/>
      <c r="DH106" s="246"/>
      <c r="DI106" s="246"/>
      <c r="DJ106" s="246"/>
      <c r="DK106" s="246"/>
      <c r="DL106" s="246"/>
      <c r="DM106" s="246"/>
      <c r="DN106" s="246"/>
      <c r="DO106" s="246"/>
      <c r="DP106" s="246"/>
      <c r="DQ106" s="246"/>
      <c r="DR106" s="246"/>
      <c r="DS106" s="246"/>
      <c r="DT106" s="246"/>
      <c r="DU106" s="246"/>
      <c r="DV106" s="246"/>
      <c r="DW106" s="246"/>
      <c r="DX106" s="246"/>
      <c r="DY106" s="246"/>
      <c r="DZ106" s="246"/>
      <c r="EA106" s="224"/>
    </row>
    <row r="107" spans="1:131" s="224" customFormat="1" ht="26.25" customHeight="1" thickBot="1" x14ac:dyDescent="0.2">
      <c r="A107" s="253" t="s">
        <v>423</v>
      </c>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3" t="s">
        <v>424</v>
      </c>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254"/>
      <c r="DO107" s="254"/>
      <c r="DP107" s="254"/>
      <c r="DQ107" s="254"/>
      <c r="DR107" s="254"/>
      <c r="DS107" s="254"/>
      <c r="DT107" s="254"/>
      <c r="DU107" s="254"/>
      <c r="DV107" s="254"/>
      <c r="DW107" s="254"/>
      <c r="DX107" s="254"/>
      <c r="DY107" s="254"/>
      <c r="DZ107" s="254"/>
    </row>
    <row r="108" spans="1:131" s="224" customFormat="1" ht="26.25" customHeight="1" x14ac:dyDescent="0.15">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4" customFormat="1" ht="26.25" customHeight="1" x14ac:dyDescent="0.15">
      <c r="A109" s="974" t="s">
        <v>427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428</v>
      </c>
      <c r="AB109" s="955"/>
      <c r="AC109" s="955"/>
      <c r="AD109" s="955"/>
      <c r="AE109" s="956"/>
      <c r="AF109" s="954" t="s">
        <v>297</v>
      </c>
      <c r="AG109" s="955"/>
      <c r="AH109" s="955"/>
      <c r="AI109" s="955"/>
      <c r="AJ109" s="956"/>
      <c r="AK109" s="954" t="s">
        <v>296</v>
      </c>
      <c r="AL109" s="955"/>
      <c r="AM109" s="955"/>
      <c r="AN109" s="955"/>
      <c r="AO109" s="956"/>
      <c r="AP109" s="954" t="s">
        <v>429</v>
      </c>
      <c r="AQ109" s="955"/>
      <c r="AR109" s="955"/>
      <c r="AS109" s="955"/>
      <c r="AT109" s="957"/>
      <c r="AU109" s="974" t="s">
        <v>427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428</v>
      </c>
      <c r="BR109" s="955"/>
      <c r="BS109" s="955"/>
      <c r="BT109" s="955"/>
      <c r="BU109" s="956"/>
      <c r="BV109" s="954" t="s">
        <v>297</v>
      </c>
      <c r="BW109" s="955"/>
      <c r="BX109" s="955"/>
      <c r="BY109" s="955"/>
      <c r="BZ109" s="956"/>
      <c r="CA109" s="954" t="s">
        <v>296</v>
      </c>
      <c r="CB109" s="955"/>
      <c r="CC109" s="955"/>
      <c r="CD109" s="955"/>
      <c r="CE109" s="956"/>
      <c r="CF109" s="975" t="s">
        <v>429</v>
      </c>
      <c r="CG109" s="975"/>
      <c r="CH109" s="975"/>
      <c r="CI109" s="975"/>
      <c r="CJ109" s="975"/>
      <c r="CK109" s="954" t="s">
        <v>430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428</v>
      </c>
      <c r="DH109" s="955"/>
      <c r="DI109" s="955"/>
      <c r="DJ109" s="955"/>
      <c r="DK109" s="956"/>
      <c r="DL109" s="954" t="s">
        <v>297</v>
      </c>
      <c r="DM109" s="955"/>
      <c r="DN109" s="955"/>
      <c r="DO109" s="955"/>
      <c r="DP109" s="956"/>
      <c r="DQ109" s="954" t="s">
        <v>296</v>
      </c>
      <c r="DR109" s="955"/>
      <c r="DS109" s="955"/>
      <c r="DT109" s="955"/>
      <c r="DU109" s="956"/>
      <c r="DV109" s="954" t="s">
        <v>429</v>
      </c>
      <c r="DW109" s="955"/>
      <c r="DX109" s="955"/>
      <c r="DY109" s="955"/>
      <c r="DZ109" s="957"/>
    </row>
    <row r="110" spans="1:131" s="224" customFormat="1" ht="26.25" customHeight="1" x14ac:dyDescent="0.15">
      <c r="A110" s="958" t="s">
        <v>431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1703983</v>
      </c>
      <c r="AB110" s="962"/>
      <c r="AC110" s="962"/>
      <c r="AD110" s="962"/>
      <c r="AE110" s="963"/>
      <c r="AF110" s="964">
        <v>1724048</v>
      </c>
      <c r="AG110" s="962"/>
      <c r="AH110" s="962"/>
      <c r="AI110" s="962"/>
      <c r="AJ110" s="963"/>
      <c r="AK110" s="964">
        <v>1818144</v>
      </c>
      <c r="AL110" s="962"/>
      <c r="AM110" s="962"/>
      <c r="AN110" s="962"/>
      <c r="AO110" s="963"/>
      <c r="AP110" s="965">
        <v>19</v>
      </c>
      <c r="AQ110" s="966"/>
      <c r="AR110" s="966"/>
      <c r="AS110" s="966"/>
      <c r="AT110" s="967"/>
      <c r="AU110" s="968" t="s">
        <v>67</v>
      </c>
      <c r="AV110" s="969"/>
      <c r="AW110" s="969"/>
      <c r="AX110" s="969"/>
      <c r="AY110" s="969"/>
      <c r="AZ110" s="1010" t="s">
        <v>432</v>
      </c>
      <c r="BA110" s="959"/>
      <c r="BB110" s="959"/>
      <c r="BC110" s="959"/>
      <c r="BD110" s="959"/>
      <c r="BE110" s="959"/>
      <c r="BF110" s="959"/>
      <c r="BG110" s="959"/>
      <c r="BH110" s="959"/>
      <c r="BI110" s="959"/>
      <c r="BJ110" s="959"/>
      <c r="BK110" s="959"/>
      <c r="BL110" s="959"/>
      <c r="BM110" s="959"/>
      <c r="BN110" s="959"/>
      <c r="BO110" s="959"/>
      <c r="BP110" s="960"/>
      <c r="BQ110" s="996">
        <v>18676003</v>
      </c>
      <c r="BR110" s="997"/>
      <c r="BS110" s="997"/>
      <c r="BT110" s="997"/>
      <c r="BU110" s="997"/>
      <c r="BV110" s="997">
        <v>18611549</v>
      </c>
      <c r="BW110" s="997"/>
      <c r="BX110" s="997"/>
      <c r="BY110" s="997"/>
      <c r="BZ110" s="997"/>
      <c r="CA110" s="997">
        <v>18547064</v>
      </c>
      <c r="CB110" s="997"/>
      <c r="CC110" s="997"/>
      <c r="CD110" s="997"/>
      <c r="CE110" s="997"/>
      <c r="CF110" s="1011">
        <v>193.5</v>
      </c>
      <c r="CG110" s="1012"/>
      <c r="CH110" s="1012"/>
      <c r="CI110" s="1012"/>
      <c r="CJ110" s="1012"/>
      <c r="CK110" s="1013" t="s">
        <v>433</v>
      </c>
      <c r="CL110" s="1014"/>
      <c r="CM110" s="993" t="s">
        <v>434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411</v>
      </c>
      <c r="DH110" s="997"/>
      <c r="DI110" s="997"/>
      <c r="DJ110" s="997"/>
      <c r="DK110" s="997"/>
      <c r="DL110" s="997" t="s">
        <v>411</v>
      </c>
      <c r="DM110" s="997"/>
      <c r="DN110" s="997"/>
      <c r="DO110" s="997"/>
      <c r="DP110" s="997"/>
      <c r="DQ110" s="997" t="s">
        <v>411</v>
      </c>
      <c r="DR110" s="997"/>
      <c r="DS110" s="997"/>
      <c r="DT110" s="997"/>
      <c r="DU110" s="997"/>
      <c r="DV110" s="998" t="s">
        <v>411</v>
      </c>
      <c r="DW110" s="998"/>
      <c r="DX110" s="998"/>
      <c r="DY110" s="998"/>
      <c r="DZ110" s="999"/>
    </row>
    <row r="111" spans="1:131" s="224" customFormat="1" ht="26.25" customHeight="1" x14ac:dyDescent="0.15">
      <c r="A111" s="1000" t="s">
        <v>435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383</v>
      </c>
      <c r="AB111" s="1004"/>
      <c r="AC111" s="1004"/>
      <c r="AD111" s="1004"/>
      <c r="AE111" s="1005"/>
      <c r="AF111" s="1006" t="s">
        <v>383</v>
      </c>
      <c r="AG111" s="1004"/>
      <c r="AH111" s="1004"/>
      <c r="AI111" s="1004"/>
      <c r="AJ111" s="1005"/>
      <c r="AK111" s="1006" t="s">
        <v>383</v>
      </c>
      <c r="AL111" s="1004"/>
      <c r="AM111" s="1004"/>
      <c r="AN111" s="1004"/>
      <c r="AO111" s="1005"/>
      <c r="AP111" s="1007" t="s">
        <v>383</v>
      </c>
      <c r="AQ111" s="1008"/>
      <c r="AR111" s="1008"/>
      <c r="AS111" s="1008"/>
      <c r="AT111" s="1009"/>
      <c r="AU111" s="970"/>
      <c r="AV111" s="971"/>
      <c r="AW111" s="971"/>
      <c r="AX111" s="971"/>
      <c r="AY111" s="971"/>
      <c r="AZ111" s="1019" t="s">
        <v>436</v>
      </c>
      <c r="BA111" s="1020"/>
      <c r="BB111" s="1020"/>
      <c r="BC111" s="1020"/>
      <c r="BD111" s="1020"/>
      <c r="BE111" s="1020"/>
      <c r="BF111" s="1020"/>
      <c r="BG111" s="1020"/>
      <c r="BH111" s="1020"/>
      <c r="BI111" s="1020"/>
      <c r="BJ111" s="1020"/>
      <c r="BK111" s="1020"/>
      <c r="BL111" s="1020"/>
      <c r="BM111" s="1020"/>
      <c r="BN111" s="1020"/>
      <c r="BO111" s="1020"/>
      <c r="BP111" s="1021"/>
      <c r="BQ111" s="989">
        <v>249644</v>
      </c>
      <c r="BR111" s="990"/>
      <c r="BS111" s="990"/>
      <c r="BT111" s="990"/>
      <c r="BU111" s="990"/>
      <c r="BV111" s="990">
        <v>201511</v>
      </c>
      <c r="BW111" s="990"/>
      <c r="BX111" s="990"/>
      <c r="BY111" s="990"/>
      <c r="BZ111" s="990"/>
      <c r="CA111" s="990">
        <v>161053</v>
      </c>
      <c r="CB111" s="990"/>
      <c r="CC111" s="990"/>
      <c r="CD111" s="990"/>
      <c r="CE111" s="990"/>
      <c r="CF111" s="984">
        <v>1.7</v>
      </c>
      <c r="CG111" s="985"/>
      <c r="CH111" s="985"/>
      <c r="CI111" s="985"/>
      <c r="CJ111" s="985"/>
      <c r="CK111" s="1015"/>
      <c r="CL111" s="1016"/>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383</v>
      </c>
      <c r="DH111" s="990"/>
      <c r="DI111" s="990"/>
      <c r="DJ111" s="990"/>
      <c r="DK111" s="990"/>
      <c r="DL111" s="990" t="s">
        <v>383</v>
      </c>
      <c r="DM111" s="990"/>
      <c r="DN111" s="990"/>
      <c r="DO111" s="990"/>
      <c r="DP111" s="990"/>
      <c r="DQ111" s="990" t="s">
        <v>383</v>
      </c>
      <c r="DR111" s="990"/>
      <c r="DS111" s="990"/>
      <c r="DT111" s="990"/>
      <c r="DU111" s="990"/>
      <c r="DV111" s="991" t="s">
        <v>383</v>
      </c>
      <c r="DW111" s="991"/>
      <c r="DX111" s="991"/>
      <c r="DY111" s="991"/>
      <c r="DZ111" s="992"/>
    </row>
    <row r="112" spans="1:131" s="224" customFormat="1" ht="26.25" customHeight="1" x14ac:dyDescent="0.15">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383</v>
      </c>
      <c r="AB112" s="1029"/>
      <c r="AC112" s="1029"/>
      <c r="AD112" s="1029"/>
      <c r="AE112" s="1030"/>
      <c r="AF112" s="1031" t="s">
        <v>383</v>
      </c>
      <c r="AG112" s="1029"/>
      <c r="AH112" s="1029"/>
      <c r="AI112" s="1029"/>
      <c r="AJ112" s="1030"/>
      <c r="AK112" s="1031" t="s">
        <v>411</v>
      </c>
      <c r="AL112" s="1029"/>
      <c r="AM112" s="1029"/>
      <c r="AN112" s="1029"/>
      <c r="AO112" s="1030"/>
      <c r="AP112" s="1032" t="s">
        <v>383</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19406674</v>
      </c>
      <c r="BR112" s="990"/>
      <c r="BS112" s="990"/>
      <c r="BT112" s="990"/>
      <c r="BU112" s="990"/>
      <c r="BV112" s="990">
        <v>18133660</v>
      </c>
      <c r="BW112" s="990"/>
      <c r="BX112" s="990"/>
      <c r="BY112" s="990"/>
      <c r="BZ112" s="990"/>
      <c r="CA112" s="990">
        <v>17233670</v>
      </c>
      <c r="CB112" s="990"/>
      <c r="CC112" s="990"/>
      <c r="CD112" s="990"/>
      <c r="CE112" s="990"/>
      <c r="CF112" s="984">
        <v>179.8</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9000</v>
      </c>
      <c r="DH112" s="990"/>
      <c r="DI112" s="990"/>
      <c r="DJ112" s="990"/>
      <c r="DK112" s="990"/>
      <c r="DL112" s="990">
        <v>9000</v>
      </c>
      <c r="DM112" s="990"/>
      <c r="DN112" s="990"/>
      <c r="DO112" s="990"/>
      <c r="DP112" s="990"/>
      <c r="DQ112" s="990">
        <v>9000</v>
      </c>
      <c r="DR112" s="990"/>
      <c r="DS112" s="990"/>
      <c r="DT112" s="990"/>
      <c r="DU112" s="990"/>
      <c r="DV112" s="991">
        <v>0.1</v>
      </c>
      <c r="DW112" s="991"/>
      <c r="DX112" s="991"/>
      <c r="DY112" s="991"/>
      <c r="DZ112" s="992"/>
    </row>
    <row r="113" spans="1:130" s="224" customFormat="1" ht="26.25" customHeight="1" x14ac:dyDescent="0.15">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1913486</v>
      </c>
      <c r="AB113" s="1004"/>
      <c r="AC113" s="1004"/>
      <c r="AD113" s="1004"/>
      <c r="AE113" s="1005"/>
      <c r="AF113" s="1006">
        <v>2078353</v>
      </c>
      <c r="AG113" s="1004"/>
      <c r="AH113" s="1004"/>
      <c r="AI113" s="1004"/>
      <c r="AJ113" s="1005"/>
      <c r="AK113" s="1006">
        <v>1910634</v>
      </c>
      <c r="AL113" s="1004"/>
      <c r="AM113" s="1004"/>
      <c r="AN113" s="1004"/>
      <c r="AO113" s="1005"/>
      <c r="AP113" s="1007">
        <v>19.899999999999999</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489343</v>
      </c>
      <c r="BR113" s="990"/>
      <c r="BS113" s="990"/>
      <c r="BT113" s="990"/>
      <c r="BU113" s="990"/>
      <c r="BV113" s="990">
        <v>410013</v>
      </c>
      <c r="BW113" s="990"/>
      <c r="BX113" s="990"/>
      <c r="BY113" s="990"/>
      <c r="BZ113" s="990"/>
      <c r="CA113" s="990">
        <v>333972</v>
      </c>
      <c r="CB113" s="990"/>
      <c r="CC113" s="990"/>
      <c r="CD113" s="990"/>
      <c r="CE113" s="990"/>
      <c r="CF113" s="984">
        <v>3.5</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445</v>
      </c>
      <c r="DH113" s="1029"/>
      <c r="DI113" s="1029"/>
      <c r="DJ113" s="1029"/>
      <c r="DK113" s="1030"/>
      <c r="DL113" s="1031" t="s">
        <v>383</v>
      </c>
      <c r="DM113" s="1029"/>
      <c r="DN113" s="1029"/>
      <c r="DO113" s="1029"/>
      <c r="DP113" s="1030"/>
      <c r="DQ113" s="1031" t="s">
        <v>411</v>
      </c>
      <c r="DR113" s="1029"/>
      <c r="DS113" s="1029"/>
      <c r="DT113" s="1029"/>
      <c r="DU113" s="1030"/>
      <c r="DV113" s="1032" t="s">
        <v>383</v>
      </c>
      <c r="DW113" s="1033"/>
      <c r="DX113" s="1033"/>
      <c r="DY113" s="1033"/>
      <c r="DZ113" s="1034"/>
    </row>
    <row r="114" spans="1:130" s="224" customFormat="1" ht="26.25" customHeight="1" x14ac:dyDescent="0.15">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88239</v>
      </c>
      <c r="AB114" s="1029"/>
      <c r="AC114" s="1029"/>
      <c r="AD114" s="1029"/>
      <c r="AE114" s="1030"/>
      <c r="AF114" s="1031">
        <v>86083</v>
      </c>
      <c r="AG114" s="1029"/>
      <c r="AH114" s="1029"/>
      <c r="AI114" s="1029"/>
      <c r="AJ114" s="1030"/>
      <c r="AK114" s="1031">
        <v>81660</v>
      </c>
      <c r="AL114" s="1029"/>
      <c r="AM114" s="1029"/>
      <c r="AN114" s="1029"/>
      <c r="AO114" s="1030"/>
      <c r="AP114" s="1032">
        <v>0.9</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1684825</v>
      </c>
      <c r="BR114" s="990"/>
      <c r="BS114" s="990"/>
      <c r="BT114" s="990"/>
      <c r="BU114" s="990"/>
      <c r="BV114" s="990">
        <v>1601970</v>
      </c>
      <c r="BW114" s="990"/>
      <c r="BX114" s="990"/>
      <c r="BY114" s="990"/>
      <c r="BZ114" s="990"/>
      <c r="CA114" s="990">
        <v>1403609</v>
      </c>
      <c r="CB114" s="990"/>
      <c r="CC114" s="990"/>
      <c r="CD114" s="990"/>
      <c r="CE114" s="990"/>
      <c r="CF114" s="984">
        <v>14.6</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383</v>
      </c>
      <c r="DH114" s="1029"/>
      <c r="DI114" s="1029"/>
      <c r="DJ114" s="1029"/>
      <c r="DK114" s="1030"/>
      <c r="DL114" s="1031" t="s">
        <v>383</v>
      </c>
      <c r="DM114" s="1029"/>
      <c r="DN114" s="1029"/>
      <c r="DO114" s="1029"/>
      <c r="DP114" s="1030"/>
      <c r="DQ114" s="1031" t="s">
        <v>445</v>
      </c>
      <c r="DR114" s="1029"/>
      <c r="DS114" s="1029"/>
      <c r="DT114" s="1029"/>
      <c r="DU114" s="1030"/>
      <c r="DV114" s="1032" t="s">
        <v>383</v>
      </c>
      <c r="DW114" s="1033"/>
      <c r="DX114" s="1033"/>
      <c r="DY114" s="1033"/>
      <c r="DZ114" s="1034"/>
    </row>
    <row r="115" spans="1:130" s="224" customFormat="1" ht="26.25" customHeight="1" x14ac:dyDescent="0.15">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21717</v>
      </c>
      <c r="AB115" s="1004"/>
      <c r="AC115" s="1004"/>
      <c r="AD115" s="1004"/>
      <c r="AE115" s="1005"/>
      <c r="AF115" s="1006">
        <v>19778</v>
      </c>
      <c r="AG115" s="1004"/>
      <c r="AH115" s="1004"/>
      <c r="AI115" s="1004"/>
      <c r="AJ115" s="1005"/>
      <c r="AK115" s="1006">
        <v>16844</v>
      </c>
      <c r="AL115" s="1004"/>
      <c r="AM115" s="1004"/>
      <c r="AN115" s="1004"/>
      <c r="AO115" s="1005"/>
      <c r="AP115" s="1007">
        <v>0.2</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v>389</v>
      </c>
      <c r="BR115" s="990"/>
      <c r="BS115" s="990"/>
      <c r="BT115" s="990"/>
      <c r="BU115" s="990"/>
      <c r="BV115" s="990">
        <v>135</v>
      </c>
      <c r="BW115" s="990"/>
      <c r="BX115" s="990"/>
      <c r="BY115" s="990"/>
      <c r="BZ115" s="990"/>
      <c r="CA115" s="990">
        <v>354</v>
      </c>
      <c r="CB115" s="990"/>
      <c r="CC115" s="990"/>
      <c r="CD115" s="990"/>
      <c r="CE115" s="990"/>
      <c r="CF115" s="984">
        <v>0</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383</v>
      </c>
      <c r="DH115" s="1029"/>
      <c r="DI115" s="1029"/>
      <c r="DJ115" s="1029"/>
      <c r="DK115" s="1030"/>
      <c r="DL115" s="1031" t="s">
        <v>383</v>
      </c>
      <c r="DM115" s="1029"/>
      <c r="DN115" s="1029"/>
      <c r="DO115" s="1029"/>
      <c r="DP115" s="1030"/>
      <c r="DQ115" s="1031" t="s">
        <v>452</v>
      </c>
      <c r="DR115" s="1029"/>
      <c r="DS115" s="1029"/>
      <c r="DT115" s="1029"/>
      <c r="DU115" s="1030"/>
      <c r="DV115" s="1032" t="s">
        <v>411</v>
      </c>
      <c r="DW115" s="1033"/>
      <c r="DX115" s="1033"/>
      <c r="DY115" s="1033"/>
      <c r="DZ115" s="1034"/>
    </row>
    <row r="116" spans="1:130" s="224" customFormat="1" ht="26.25" customHeight="1" x14ac:dyDescent="0.15">
      <c r="A116" s="1026"/>
      <c r="B116" s="1027"/>
      <c r="C116" s="1035" t="s">
        <v>453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454</v>
      </c>
      <c r="AB116" s="1029"/>
      <c r="AC116" s="1029"/>
      <c r="AD116" s="1029"/>
      <c r="AE116" s="1030"/>
      <c r="AF116" s="1031" t="s">
        <v>454</v>
      </c>
      <c r="AG116" s="1029"/>
      <c r="AH116" s="1029"/>
      <c r="AI116" s="1029"/>
      <c r="AJ116" s="1030"/>
      <c r="AK116" s="1031" t="s">
        <v>455</v>
      </c>
      <c r="AL116" s="1029"/>
      <c r="AM116" s="1029"/>
      <c r="AN116" s="1029"/>
      <c r="AO116" s="1030"/>
      <c r="AP116" s="1032" t="s">
        <v>455</v>
      </c>
      <c r="AQ116" s="1033"/>
      <c r="AR116" s="1033"/>
      <c r="AS116" s="1033"/>
      <c r="AT116" s="1034"/>
      <c r="AU116" s="970"/>
      <c r="AV116" s="971"/>
      <c r="AW116" s="971"/>
      <c r="AX116" s="971"/>
      <c r="AY116" s="971"/>
      <c r="AZ116" s="1037" t="s">
        <v>456</v>
      </c>
      <c r="BA116" s="1038"/>
      <c r="BB116" s="1038"/>
      <c r="BC116" s="1038"/>
      <c r="BD116" s="1038"/>
      <c r="BE116" s="1038"/>
      <c r="BF116" s="1038"/>
      <c r="BG116" s="1038"/>
      <c r="BH116" s="1038"/>
      <c r="BI116" s="1038"/>
      <c r="BJ116" s="1038"/>
      <c r="BK116" s="1038"/>
      <c r="BL116" s="1038"/>
      <c r="BM116" s="1038"/>
      <c r="BN116" s="1038"/>
      <c r="BO116" s="1038"/>
      <c r="BP116" s="1039"/>
      <c r="BQ116" s="989" t="s">
        <v>383</v>
      </c>
      <c r="BR116" s="990"/>
      <c r="BS116" s="990"/>
      <c r="BT116" s="990"/>
      <c r="BU116" s="990"/>
      <c r="BV116" s="990" t="s">
        <v>457</v>
      </c>
      <c r="BW116" s="990"/>
      <c r="BX116" s="990"/>
      <c r="BY116" s="990"/>
      <c r="BZ116" s="990"/>
      <c r="CA116" s="990" t="s">
        <v>455</v>
      </c>
      <c r="CB116" s="990"/>
      <c r="CC116" s="990"/>
      <c r="CD116" s="990"/>
      <c r="CE116" s="990"/>
      <c r="CF116" s="984" t="s">
        <v>454</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411</v>
      </c>
      <c r="DH116" s="1029"/>
      <c r="DI116" s="1029"/>
      <c r="DJ116" s="1029"/>
      <c r="DK116" s="1030"/>
      <c r="DL116" s="1031" t="s">
        <v>454</v>
      </c>
      <c r="DM116" s="1029"/>
      <c r="DN116" s="1029"/>
      <c r="DO116" s="1029"/>
      <c r="DP116" s="1030"/>
      <c r="DQ116" s="1031" t="s">
        <v>411</v>
      </c>
      <c r="DR116" s="1029"/>
      <c r="DS116" s="1029"/>
      <c r="DT116" s="1029"/>
      <c r="DU116" s="1030"/>
      <c r="DV116" s="1032" t="s">
        <v>383</v>
      </c>
      <c r="DW116" s="1033"/>
      <c r="DX116" s="1033"/>
      <c r="DY116" s="1033"/>
      <c r="DZ116" s="1034"/>
    </row>
    <row r="117" spans="1:130" s="224"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459</v>
      </c>
      <c r="Z117" s="956"/>
      <c r="AA117" s="1046">
        <v>3727425</v>
      </c>
      <c r="AB117" s="1047"/>
      <c r="AC117" s="1047"/>
      <c r="AD117" s="1047"/>
      <c r="AE117" s="1048"/>
      <c r="AF117" s="1049">
        <v>3908262</v>
      </c>
      <c r="AG117" s="1047"/>
      <c r="AH117" s="1047"/>
      <c r="AI117" s="1047"/>
      <c r="AJ117" s="1048"/>
      <c r="AK117" s="1049">
        <v>3827282</v>
      </c>
      <c r="AL117" s="1047"/>
      <c r="AM117" s="1047"/>
      <c r="AN117" s="1047"/>
      <c r="AO117" s="1048"/>
      <c r="AP117" s="1050"/>
      <c r="AQ117" s="1051"/>
      <c r="AR117" s="1051"/>
      <c r="AS117" s="1051"/>
      <c r="AT117" s="1052"/>
      <c r="AU117" s="970"/>
      <c r="AV117" s="971"/>
      <c r="AW117" s="971"/>
      <c r="AX117" s="971"/>
      <c r="AY117" s="971"/>
      <c r="AZ117" s="1037" t="s">
        <v>460</v>
      </c>
      <c r="BA117" s="1038"/>
      <c r="BB117" s="1038"/>
      <c r="BC117" s="1038"/>
      <c r="BD117" s="1038"/>
      <c r="BE117" s="1038"/>
      <c r="BF117" s="1038"/>
      <c r="BG117" s="1038"/>
      <c r="BH117" s="1038"/>
      <c r="BI117" s="1038"/>
      <c r="BJ117" s="1038"/>
      <c r="BK117" s="1038"/>
      <c r="BL117" s="1038"/>
      <c r="BM117" s="1038"/>
      <c r="BN117" s="1038"/>
      <c r="BO117" s="1038"/>
      <c r="BP117" s="1039"/>
      <c r="BQ117" s="989" t="s">
        <v>383</v>
      </c>
      <c r="BR117" s="990"/>
      <c r="BS117" s="990"/>
      <c r="BT117" s="990"/>
      <c r="BU117" s="990"/>
      <c r="BV117" s="990" t="s">
        <v>383</v>
      </c>
      <c r="BW117" s="990"/>
      <c r="BX117" s="990"/>
      <c r="BY117" s="990"/>
      <c r="BZ117" s="990"/>
      <c r="CA117" s="990" t="s">
        <v>383</v>
      </c>
      <c r="CB117" s="990"/>
      <c r="CC117" s="990"/>
      <c r="CD117" s="990"/>
      <c r="CE117" s="990"/>
      <c r="CF117" s="984" t="s">
        <v>411</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411</v>
      </c>
      <c r="DH117" s="1029"/>
      <c r="DI117" s="1029"/>
      <c r="DJ117" s="1029"/>
      <c r="DK117" s="1030"/>
      <c r="DL117" s="1031" t="s">
        <v>383</v>
      </c>
      <c r="DM117" s="1029"/>
      <c r="DN117" s="1029"/>
      <c r="DO117" s="1029"/>
      <c r="DP117" s="1030"/>
      <c r="DQ117" s="1031" t="s">
        <v>383</v>
      </c>
      <c r="DR117" s="1029"/>
      <c r="DS117" s="1029"/>
      <c r="DT117" s="1029"/>
      <c r="DU117" s="1030"/>
      <c r="DV117" s="1032" t="s">
        <v>383</v>
      </c>
      <c r="DW117" s="1033"/>
      <c r="DX117" s="1033"/>
      <c r="DY117" s="1033"/>
      <c r="DZ117" s="1034"/>
    </row>
    <row r="118" spans="1:130" s="224" customFormat="1" ht="26.25" customHeight="1" x14ac:dyDescent="0.15">
      <c r="A118" s="974" t="s">
        <v>430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428</v>
      </c>
      <c r="AB118" s="955"/>
      <c r="AC118" s="955"/>
      <c r="AD118" s="955"/>
      <c r="AE118" s="956"/>
      <c r="AF118" s="954" t="s">
        <v>297</v>
      </c>
      <c r="AG118" s="955"/>
      <c r="AH118" s="955"/>
      <c r="AI118" s="955"/>
      <c r="AJ118" s="956"/>
      <c r="AK118" s="954" t="s">
        <v>296</v>
      </c>
      <c r="AL118" s="955"/>
      <c r="AM118" s="955"/>
      <c r="AN118" s="955"/>
      <c r="AO118" s="956"/>
      <c r="AP118" s="1041" t="s">
        <v>429</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383</v>
      </c>
      <c r="BR118" s="1068"/>
      <c r="BS118" s="1068"/>
      <c r="BT118" s="1068"/>
      <c r="BU118" s="1068"/>
      <c r="BV118" s="1068" t="s">
        <v>411</v>
      </c>
      <c r="BW118" s="1068"/>
      <c r="BX118" s="1068"/>
      <c r="BY118" s="1068"/>
      <c r="BZ118" s="1068"/>
      <c r="CA118" s="1068" t="s">
        <v>383</v>
      </c>
      <c r="CB118" s="1068"/>
      <c r="CC118" s="1068"/>
      <c r="CD118" s="1068"/>
      <c r="CE118" s="1068"/>
      <c r="CF118" s="984" t="s">
        <v>411</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383</v>
      </c>
      <c r="DH118" s="1029"/>
      <c r="DI118" s="1029"/>
      <c r="DJ118" s="1029"/>
      <c r="DK118" s="1030"/>
      <c r="DL118" s="1031" t="s">
        <v>383</v>
      </c>
      <c r="DM118" s="1029"/>
      <c r="DN118" s="1029"/>
      <c r="DO118" s="1029"/>
      <c r="DP118" s="1030"/>
      <c r="DQ118" s="1031" t="s">
        <v>455</v>
      </c>
      <c r="DR118" s="1029"/>
      <c r="DS118" s="1029"/>
      <c r="DT118" s="1029"/>
      <c r="DU118" s="1030"/>
      <c r="DV118" s="1032" t="s">
        <v>383</v>
      </c>
      <c r="DW118" s="1033"/>
      <c r="DX118" s="1033"/>
      <c r="DY118" s="1033"/>
      <c r="DZ118" s="1034"/>
    </row>
    <row r="119" spans="1:130" s="224" customFormat="1" ht="26.25" customHeight="1" x14ac:dyDescent="0.15">
      <c r="A119" s="1128" t="s">
        <v>433</v>
      </c>
      <c r="B119" s="1014"/>
      <c r="C119" s="993" t="s">
        <v>434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464</v>
      </c>
      <c r="AB119" s="962"/>
      <c r="AC119" s="962"/>
      <c r="AD119" s="962"/>
      <c r="AE119" s="963"/>
      <c r="AF119" s="964" t="s">
        <v>445</v>
      </c>
      <c r="AG119" s="962"/>
      <c r="AH119" s="962"/>
      <c r="AI119" s="962"/>
      <c r="AJ119" s="963"/>
      <c r="AK119" s="964" t="s">
        <v>383</v>
      </c>
      <c r="AL119" s="962"/>
      <c r="AM119" s="962"/>
      <c r="AN119" s="962"/>
      <c r="AO119" s="963"/>
      <c r="AP119" s="965" t="s">
        <v>454</v>
      </c>
      <c r="AQ119" s="966"/>
      <c r="AR119" s="966"/>
      <c r="AS119" s="966"/>
      <c r="AT119" s="967"/>
      <c r="AU119" s="972"/>
      <c r="AV119" s="973"/>
      <c r="AW119" s="973"/>
      <c r="AX119" s="973"/>
      <c r="AY119" s="973"/>
      <c r="AZ119" s="255" t="s">
        <v>179</v>
      </c>
      <c r="BA119" s="255"/>
      <c r="BB119" s="255"/>
      <c r="BC119" s="255"/>
      <c r="BD119" s="255"/>
      <c r="BE119" s="255"/>
      <c r="BF119" s="255"/>
      <c r="BG119" s="255"/>
      <c r="BH119" s="255"/>
      <c r="BI119" s="255"/>
      <c r="BJ119" s="255"/>
      <c r="BK119" s="255"/>
      <c r="BL119" s="255"/>
      <c r="BM119" s="255"/>
      <c r="BN119" s="255"/>
      <c r="BO119" s="1045" t="s">
        <v>465</v>
      </c>
      <c r="BP119" s="1076"/>
      <c r="BQ119" s="1067">
        <v>40506878</v>
      </c>
      <c r="BR119" s="1068"/>
      <c r="BS119" s="1068"/>
      <c r="BT119" s="1068"/>
      <c r="BU119" s="1068"/>
      <c r="BV119" s="1068">
        <v>38958838</v>
      </c>
      <c r="BW119" s="1068"/>
      <c r="BX119" s="1068"/>
      <c r="BY119" s="1068"/>
      <c r="BZ119" s="1068"/>
      <c r="CA119" s="1068">
        <v>37679722</v>
      </c>
      <c r="CB119" s="1068"/>
      <c r="CC119" s="1068"/>
      <c r="CD119" s="1068"/>
      <c r="CE119" s="1068"/>
      <c r="CF119" s="1069"/>
      <c r="CG119" s="1070"/>
      <c r="CH119" s="1070"/>
      <c r="CI119" s="1070"/>
      <c r="CJ119" s="1071"/>
      <c r="CK119" s="1017"/>
      <c r="CL119" s="1018"/>
      <c r="CM119" s="1072" t="s">
        <v>466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240644</v>
      </c>
      <c r="DH119" s="1054"/>
      <c r="DI119" s="1054"/>
      <c r="DJ119" s="1054"/>
      <c r="DK119" s="1055"/>
      <c r="DL119" s="1053">
        <v>192511</v>
      </c>
      <c r="DM119" s="1054"/>
      <c r="DN119" s="1054"/>
      <c r="DO119" s="1054"/>
      <c r="DP119" s="1055"/>
      <c r="DQ119" s="1053">
        <v>152053</v>
      </c>
      <c r="DR119" s="1054"/>
      <c r="DS119" s="1054"/>
      <c r="DT119" s="1054"/>
      <c r="DU119" s="1055"/>
      <c r="DV119" s="1056">
        <v>1.6</v>
      </c>
      <c r="DW119" s="1057"/>
      <c r="DX119" s="1057"/>
      <c r="DY119" s="1057"/>
      <c r="DZ119" s="1058"/>
    </row>
    <row r="120" spans="1:130" s="224" customFormat="1" ht="26.25" customHeight="1" x14ac:dyDescent="0.15">
      <c r="A120" s="1129"/>
      <c r="B120" s="1016"/>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454</v>
      </c>
      <c r="AB120" s="1029"/>
      <c r="AC120" s="1029"/>
      <c r="AD120" s="1029"/>
      <c r="AE120" s="1030"/>
      <c r="AF120" s="1031" t="s">
        <v>383</v>
      </c>
      <c r="AG120" s="1029"/>
      <c r="AH120" s="1029"/>
      <c r="AI120" s="1029"/>
      <c r="AJ120" s="1030"/>
      <c r="AK120" s="1031" t="s">
        <v>464</v>
      </c>
      <c r="AL120" s="1029"/>
      <c r="AM120" s="1029"/>
      <c r="AN120" s="1029"/>
      <c r="AO120" s="1030"/>
      <c r="AP120" s="1032" t="s">
        <v>411</v>
      </c>
      <c r="AQ120" s="1033"/>
      <c r="AR120" s="1033"/>
      <c r="AS120" s="1033"/>
      <c r="AT120" s="1034"/>
      <c r="AU120" s="1059" t="s">
        <v>467</v>
      </c>
      <c r="AV120" s="1060"/>
      <c r="AW120" s="1060"/>
      <c r="AX120" s="1060"/>
      <c r="AY120" s="1061"/>
      <c r="AZ120" s="1010" t="s">
        <v>468</v>
      </c>
      <c r="BA120" s="959"/>
      <c r="BB120" s="959"/>
      <c r="BC120" s="959"/>
      <c r="BD120" s="959"/>
      <c r="BE120" s="959"/>
      <c r="BF120" s="959"/>
      <c r="BG120" s="959"/>
      <c r="BH120" s="959"/>
      <c r="BI120" s="959"/>
      <c r="BJ120" s="959"/>
      <c r="BK120" s="959"/>
      <c r="BL120" s="959"/>
      <c r="BM120" s="959"/>
      <c r="BN120" s="959"/>
      <c r="BO120" s="959"/>
      <c r="BP120" s="960"/>
      <c r="BQ120" s="996">
        <v>9350656</v>
      </c>
      <c r="BR120" s="997"/>
      <c r="BS120" s="997"/>
      <c r="BT120" s="997"/>
      <c r="BU120" s="997"/>
      <c r="BV120" s="997">
        <v>9925962</v>
      </c>
      <c r="BW120" s="997"/>
      <c r="BX120" s="997"/>
      <c r="BY120" s="997"/>
      <c r="BZ120" s="997"/>
      <c r="CA120" s="997">
        <v>11054833</v>
      </c>
      <c r="CB120" s="997"/>
      <c r="CC120" s="997"/>
      <c r="CD120" s="997"/>
      <c r="CE120" s="997"/>
      <c r="CF120" s="1011">
        <v>115.3</v>
      </c>
      <c r="CG120" s="1012"/>
      <c r="CH120" s="1012"/>
      <c r="CI120" s="1012"/>
      <c r="CJ120" s="1012"/>
      <c r="CK120" s="1077" t="s">
        <v>469</v>
      </c>
      <c r="CL120" s="1078"/>
      <c r="CM120" s="1078"/>
      <c r="CN120" s="1078"/>
      <c r="CO120" s="1079"/>
      <c r="CP120" s="1085" t="s">
        <v>470</v>
      </c>
      <c r="CQ120" s="1086"/>
      <c r="CR120" s="1086"/>
      <c r="CS120" s="1086"/>
      <c r="CT120" s="1086"/>
      <c r="CU120" s="1086"/>
      <c r="CV120" s="1086"/>
      <c r="CW120" s="1086"/>
      <c r="CX120" s="1086"/>
      <c r="CY120" s="1086"/>
      <c r="CZ120" s="1086"/>
      <c r="DA120" s="1086"/>
      <c r="DB120" s="1086"/>
      <c r="DC120" s="1086"/>
      <c r="DD120" s="1086"/>
      <c r="DE120" s="1086"/>
      <c r="DF120" s="1087"/>
      <c r="DG120" s="996">
        <v>16819706</v>
      </c>
      <c r="DH120" s="997"/>
      <c r="DI120" s="997"/>
      <c r="DJ120" s="997"/>
      <c r="DK120" s="997"/>
      <c r="DL120" s="997">
        <v>15937021</v>
      </c>
      <c r="DM120" s="997"/>
      <c r="DN120" s="997"/>
      <c r="DO120" s="997"/>
      <c r="DP120" s="997"/>
      <c r="DQ120" s="997">
        <v>15184608</v>
      </c>
      <c r="DR120" s="997"/>
      <c r="DS120" s="997"/>
      <c r="DT120" s="997"/>
      <c r="DU120" s="997"/>
      <c r="DV120" s="998">
        <v>158.4</v>
      </c>
      <c r="DW120" s="998"/>
      <c r="DX120" s="998"/>
      <c r="DY120" s="998"/>
      <c r="DZ120" s="999"/>
    </row>
    <row r="121" spans="1:130" s="224" customFormat="1" ht="26.25" customHeight="1" x14ac:dyDescent="0.15">
      <c r="A121" s="1129"/>
      <c r="B121" s="1016"/>
      <c r="C121" s="1037" t="s">
        <v>471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454</v>
      </c>
      <c r="AB121" s="1029"/>
      <c r="AC121" s="1029"/>
      <c r="AD121" s="1029"/>
      <c r="AE121" s="1030"/>
      <c r="AF121" s="1031" t="s">
        <v>411</v>
      </c>
      <c r="AG121" s="1029"/>
      <c r="AH121" s="1029"/>
      <c r="AI121" s="1029"/>
      <c r="AJ121" s="1030"/>
      <c r="AK121" s="1031" t="s">
        <v>383</v>
      </c>
      <c r="AL121" s="1029"/>
      <c r="AM121" s="1029"/>
      <c r="AN121" s="1029"/>
      <c r="AO121" s="1030"/>
      <c r="AP121" s="1032" t="s">
        <v>454</v>
      </c>
      <c r="AQ121" s="1033"/>
      <c r="AR121" s="1033"/>
      <c r="AS121" s="1033"/>
      <c r="AT121" s="1034"/>
      <c r="AU121" s="1062"/>
      <c r="AV121" s="1063"/>
      <c r="AW121" s="1063"/>
      <c r="AX121" s="1063"/>
      <c r="AY121" s="1064"/>
      <c r="AZ121" s="1019" t="s">
        <v>472</v>
      </c>
      <c r="BA121" s="1020"/>
      <c r="BB121" s="1020"/>
      <c r="BC121" s="1020"/>
      <c r="BD121" s="1020"/>
      <c r="BE121" s="1020"/>
      <c r="BF121" s="1020"/>
      <c r="BG121" s="1020"/>
      <c r="BH121" s="1020"/>
      <c r="BI121" s="1020"/>
      <c r="BJ121" s="1020"/>
      <c r="BK121" s="1020"/>
      <c r="BL121" s="1020"/>
      <c r="BM121" s="1020"/>
      <c r="BN121" s="1020"/>
      <c r="BO121" s="1020"/>
      <c r="BP121" s="1021"/>
      <c r="BQ121" s="989">
        <v>1961965</v>
      </c>
      <c r="BR121" s="990"/>
      <c r="BS121" s="990"/>
      <c r="BT121" s="990"/>
      <c r="BU121" s="990"/>
      <c r="BV121" s="990">
        <v>1904081</v>
      </c>
      <c r="BW121" s="990"/>
      <c r="BX121" s="990"/>
      <c r="BY121" s="990"/>
      <c r="BZ121" s="990"/>
      <c r="CA121" s="990">
        <v>1602414</v>
      </c>
      <c r="CB121" s="990"/>
      <c r="CC121" s="990"/>
      <c r="CD121" s="990"/>
      <c r="CE121" s="990"/>
      <c r="CF121" s="984">
        <v>16.7</v>
      </c>
      <c r="CG121" s="985"/>
      <c r="CH121" s="985"/>
      <c r="CI121" s="985"/>
      <c r="CJ121" s="985"/>
      <c r="CK121" s="1080"/>
      <c r="CL121" s="1081"/>
      <c r="CM121" s="1081"/>
      <c r="CN121" s="1081"/>
      <c r="CO121" s="1082"/>
      <c r="CP121" s="1090" t="s">
        <v>473</v>
      </c>
      <c r="CQ121" s="1091"/>
      <c r="CR121" s="1091"/>
      <c r="CS121" s="1091"/>
      <c r="CT121" s="1091"/>
      <c r="CU121" s="1091"/>
      <c r="CV121" s="1091"/>
      <c r="CW121" s="1091"/>
      <c r="CX121" s="1091"/>
      <c r="CY121" s="1091"/>
      <c r="CZ121" s="1091"/>
      <c r="DA121" s="1091"/>
      <c r="DB121" s="1091"/>
      <c r="DC121" s="1091"/>
      <c r="DD121" s="1091"/>
      <c r="DE121" s="1091"/>
      <c r="DF121" s="1092"/>
      <c r="DG121" s="989">
        <v>1928686</v>
      </c>
      <c r="DH121" s="990"/>
      <c r="DI121" s="990"/>
      <c r="DJ121" s="990"/>
      <c r="DK121" s="990"/>
      <c r="DL121" s="990">
        <v>1773968</v>
      </c>
      <c r="DM121" s="990"/>
      <c r="DN121" s="990"/>
      <c r="DO121" s="990"/>
      <c r="DP121" s="990"/>
      <c r="DQ121" s="990">
        <v>1695753</v>
      </c>
      <c r="DR121" s="990"/>
      <c r="DS121" s="990"/>
      <c r="DT121" s="990"/>
      <c r="DU121" s="990"/>
      <c r="DV121" s="991">
        <v>17.7</v>
      </c>
      <c r="DW121" s="991"/>
      <c r="DX121" s="991"/>
      <c r="DY121" s="991"/>
      <c r="DZ121" s="992"/>
    </row>
    <row r="122" spans="1:130" s="224" customFormat="1" ht="26.25" customHeight="1" x14ac:dyDescent="0.15">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411</v>
      </c>
      <c r="AB122" s="1029"/>
      <c r="AC122" s="1029"/>
      <c r="AD122" s="1029"/>
      <c r="AE122" s="1030"/>
      <c r="AF122" s="1031" t="s">
        <v>383</v>
      </c>
      <c r="AG122" s="1029"/>
      <c r="AH122" s="1029"/>
      <c r="AI122" s="1029"/>
      <c r="AJ122" s="1030"/>
      <c r="AK122" s="1031" t="s">
        <v>383</v>
      </c>
      <c r="AL122" s="1029"/>
      <c r="AM122" s="1029"/>
      <c r="AN122" s="1029"/>
      <c r="AO122" s="1030"/>
      <c r="AP122" s="1032" t="s">
        <v>383</v>
      </c>
      <c r="AQ122" s="1033"/>
      <c r="AR122" s="1033"/>
      <c r="AS122" s="1033"/>
      <c r="AT122" s="1034"/>
      <c r="AU122" s="1062"/>
      <c r="AV122" s="1063"/>
      <c r="AW122" s="1063"/>
      <c r="AX122" s="1063"/>
      <c r="AY122" s="1064"/>
      <c r="AZ122" s="1044" t="s">
        <v>474</v>
      </c>
      <c r="BA122" s="1035"/>
      <c r="BB122" s="1035"/>
      <c r="BC122" s="1035"/>
      <c r="BD122" s="1035"/>
      <c r="BE122" s="1035"/>
      <c r="BF122" s="1035"/>
      <c r="BG122" s="1035"/>
      <c r="BH122" s="1035"/>
      <c r="BI122" s="1035"/>
      <c r="BJ122" s="1035"/>
      <c r="BK122" s="1035"/>
      <c r="BL122" s="1035"/>
      <c r="BM122" s="1035"/>
      <c r="BN122" s="1035"/>
      <c r="BO122" s="1035"/>
      <c r="BP122" s="1036"/>
      <c r="BQ122" s="1067">
        <v>24790710</v>
      </c>
      <c r="BR122" s="1068"/>
      <c r="BS122" s="1068"/>
      <c r="BT122" s="1068"/>
      <c r="BU122" s="1068"/>
      <c r="BV122" s="1068">
        <v>25027008</v>
      </c>
      <c r="BW122" s="1068"/>
      <c r="BX122" s="1068"/>
      <c r="BY122" s="1068"/>
      <c r="BZ122" s="1068"/>
      <c r="CA122" s="1068">
        <v>24185471</v>
      </c>
      <c r="CB122" s="1068"/>
      <c r="CC122" s="1068"/>
      <c r="CD122" s="1068"/>
      <c r="CE122" s="1068"/>
      <c r="CF122" s="1088">
        <v>252.3</v>
      </c>
      <c r="CG122" s="1089"/>
      <c r="CH122" s="1089"/>
      <c r="CI122" s="1089"/>
      <c r="CJ122" s="1089"/>
      <c r="CK122" s="1080"/>
      <c r="CL122" s="1081"/>
      <c r="CM122" s="1081"/>
      <c r="CN122" s="1081"/>
      <c r="CO122" s="1082"/>
      <c r="CP122" s="1090" t="s">
        <v>475</v>
      </c>
      <c r="CQ122" s="1091"/>
      <c r="CR122" s="1091"/>
      <c r="CS122" s="1091"/>
      <c r="CT122" s="1091"/>
      <c r="CU122" s="1091"/>
      <c r="CV122" s="1091"/>
      <c r="CW122" s="1091"/>
      <c r="CX122" s="1091"/>
      <c r="CY122" s="1091"/>
      <c r="CZ122" s="1091"/>
      <c r="DA122" s="1091"/>
      <c r="DB122" s="1091"/>
      <c r="DC122" s="1091"/>
      <c r="DD122" s="1091"/>
      <c r="DE122" s="1091"/>
      <c r="DF122" s="1092"/>
      <c r="DG122" s="989">
        <v>158224</v>
      </c>
      <c r="DH122" s="990"/>
      <c r="DI122" s="990"/>
      <c r="DJ122" s="990"/>
      <c r="DK122" s="990"/>
      <c r="DL122" s="990">
        <v>150149</v>
      </c>
      <c r="DM122" s="990"/>
      <c r="DN122" s="990"/>
      <c r="DO122" s="990"/>
      <c r="DP122" s="990"/>
      <c r="DQ122" s="990">
        <v>141918</v>
      </c>
      <c r="DR122" s="990"/>
      <c r="DS122" s="990"/>
      <c r="DT122" s="990"/>
      <c r="DU122" s="990"/>
      <c r="DV122" s="991">
        <v>1.5</v>
      </c>
      <c r="DW122" s="991"/>
      <c r="DX122" s="991"/>
      <c r="DY122" s="991"/>
      <c r="DZ122" s="992"/>
    </row>
    <row r="123" spans="1:130" s="224" customFormat="1" ht="26.25" customHeight="1" x14ac:dyDescent="0.15">
      <c r="A123" s="1129"/>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454</v>
      </c>
      <c r="AB123" s="1029"/>
      <c r="AC123" s="1029"/>
      <c r="AD123" s="1029"/>
      <c r="AE123" s="1030"/>
      <c r="AF123" s="1031" t="s">
        <v>383</v>
      </c>
      <c r="AG123" s="1029"/>
      <c r="AH123" s="1029"/>
      <c r="AI123" s="1029"/>
      <c r="AJ123" s="1030"/>
      <c r="AK123" s="1031" t="s">
        <v>454</v>
      </c>
      <c r="AL123" s="1029"/>
      <c r="AM123" s="1029"/>
      <c r="AN123" s="1029"/>
      <c r="AO123" s="1030"/>
      <c r="AP123" s="1032" t="s">
        <v>383</v>
      </c>
      <c r="AQ123" s="1033"/>
      <c r="AR123" s="1033"/>
      <c r="AS123" s="1033"/>
      <c r="AT123" s="1034"/>
      <c r="AU123" s="1065"/>
      <c r="AV123" s="1066"/>
      <c r="AW123" s="1066"/>
      <c r="AX123" s="1066"/>
      <c r="AY123" s="1066"/>
      <c r="AZ123" s="255" t="s">
        <v>179</v>
      </c>
      <c r="BA123" s="255"/>
      <c r="BB123" s="255"/>
      <c r="BC123" s="255"/>
      <c r="BD123" s="255"/>
      <c r="BE123" s="255"/>
      <c r="BF123" s="255"/>
      <c r="BG123" s="255"/>
      <c r="BH123" s="255"/>
      <c r="BI123" s="255"/>
      <c r="BJ123" s="255"/>
      <c r="BK123" s="255"/>
      <c r="BL123" s="255"/>
      <c r="BM123" s="255"/>
      <c r="BN123" s="255"/>
      <c r="BO123" s="1045" t="s">
        <v>476</v>
      </c>
      <c r="BP123" s="1076"/>
      <c r="BQ123" s="1135">
        <v>36103331</v>
      </c>
      <c r="BR123" s="1136"/>
      <c r="BS123" s="1136"/>
      <c r="BT123" s="1136"/>
      <c r="BU123" s="1136"/>
      <c r="BV123" s="1136">
        <v>36857051</v>
      </c>
      <c r="BW123" s="1136"/>
      <c r="BX123" s="1136"/>
      <c r="BY123" s="1136"/>
      <c r="BZ123" s="1136"/>
      <c r="CA123" s="1136">
        <v>36842718</v>
      </c>
      <c r="CB123" s="1136"/>
      <c r="CC123" s="1136"/>
      <c r="CD123" s="1136"/>
      <c r="CE123" s="1136"/>
      <c r="CF123" s="1069"/>
      <c r="CG123" s="1070"/>
      <c r="CH123" s="1070"/>
      <c r="CI123" s="1070"/>
      <c r="CJ123" s="1071"/>
      <c r="CK123" s="1080"/>
      <c r="CL123" s="1081"/>
      <c r="CM123" s="1081"/>
      <c r="CN123" s="1081"/>
      <c r="CO123" s="1082"/>
      <c r="CP123" s="1090" t="s">
        <v>408</v>
      </c>
      <c r="CQ123" s="1091"/>
      <c r="CR123" s="1091"/>
      <c r="CS123" s="1091"/>
      <c r="CT123" s="1091"/>
      <c r="CU123" s="1091"/>
      <c r="CV123" s="1091"/>
      <c r="CW123" s="1091"/>
      <c r="CX123" s="1091"/>
      <c r="CY123" s="1091"/>
      <c r="CZ123" s="1091"/>
      <c r="DA123" s="1091"/>
      <c r="DB123" s="1091"/>
      <c r="DC123" s="1091"/>
      <c r="DD123" s="1091"/>
      <c r="DE123" s="1091"/>
      <c r="DF123" s="1092"/>
      <c r="DG123" s="1028">
        <v>256000</v>
      </c>
      <c r="DH123" s="1029"/>
      <c r="DI123" s="1029"/>
      <c r="DJ123" s="1029"/>
      <c r="DK123" s="1030"/>
      <c r="DL123" s="1031">
        <v>192000</v>
      </c>
      <c r="DM123" s="1029"/>
      <c r="DN123" s="1029"/>
      <c r="DO123" s="1029"/>
      <c r="DP123" s="1030"/>
      <c r="DQ123" s="1031">
        <v>128000</v>
      </c>
      <c r="DR123" s="1029"/>
      <c r="DS123" s="1029"/>
      <c r="DT123" s="1029"/>
      <c r="DU123" s="1030"/>
      <c r="DV123" s="1032">
        <v>1.3</v>
      </c>
      <c r="DW123" s="1033"/>
      <c r="DX123" s="1033"/>
      <c r="DY123" s="1033"/>
      <c r="DZ123" s="1034"/>
    </row>
    <row r="124" spans="1:130" s="224" customFormat="1" ht="26.25" customHeight="1" thickBot="1" x14ac:dyDescent="0.2">
      <c r="A124" s="1129"/>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383</v>
      </c>
      <c r="AB124" s="1029"/>
      <c r="AC124" s="1029"/>
      <c r="AD124" s="1029"/>
      <c r="AE124" s="1030"/>
      <c r="AF124" s="1031" t="s">
        <v>383</v>
      </c>
      <c r="AG124" s="1029"/>
      <c r="AH124" s="1029"/>
      <c r="AI124" s="1029"/>
      <c r="AJ124" s="1030"/>
      <c r="AK124" s="1031" t="s">
        <v>383</v>
      </c>
      <c r="AL124" s="1029"/>
      <c r="AM124" s="1029"/>
      <c r="AN124" s="1029"/>
      <c r="AO124" s="1030"/>
      <c r="AP124" s="1032" t="s">
        <v>411</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43.9</v>
      </c>
      <c r="BR124" s="1098"/>
      <c r="BS124" s="1098"/>
      <c r="BT124" s="1098"/>
      <c r="BU124" s="1098"/>
      <c r="BV124" s="1098">
        <v>21.4</v>
      </c>
      <c r="BW124" s="1098"/>
      <c r="BX124" s="1098"/>
      <c r="BY124" s="1098"/>
      <c r="BZ124" s="1098"/>
      <c r="CA124" s="1098">
        <v>8.6999999999999993</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v>244058</v>
      </c>
      <c r="DH124" s="1054"/>
      <c r="DI124" s="1054"/>
      <c r="DJ124" s="1054"/>
      <c r="DK124" s="1055"/>
      <c r="DL124" s="1053">
        <v>80522</v>
      </c>
      <c r="DM124" s="1054"/>
      <c r="DN124" s="1054"/>
      <c r="DO124" s="1054"/>
      <c r="DP124" s="1055"/>
      <c r="DQ124" s="1053">
        <v>83391</v>
      </c>
      <c r="DR124" s="1054"/>
      <c r="DS124" s="1054"/>
      <c r="DT124" s="1054"/>
      <c r="DU124" s="1055"/>
      <c r="DV124" s="1056">
        <v>0.9</v>
      </c>
      <c r="DW124" s="1057"/>
      <c r="DX124" s="1057"/>
      <c r="DY124" s="1057"/>
      <c r="DZ124" s="1058"/>
    </row>
    <row r="125" spans="1:130" s="224" customFormat="1" ht="26.25" customHeight="1" x14ac:dyDescent="0.15">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464</v>
      </c>
      <c r="AB125" s="1029"/>
      <c r="AC125" s="1029"/>
      <c r="AD125" s="1029"/>
      <c r="AE125" s="1030"/>
      <c r="AF125" s="1031" t="s">
        <v>383</v>
      </c>
      <c r="AG125" s="1029"/>
      <c r="AH125" s="1029"/>
      <c r="AI125" s="1029"/>
      <c r="AJ125" s="1030"/>
      <c r="AK125" s="1031" t="s">
        <v>383</v>
      </c>
      <c r="AL125" s="1029"/>
      <c r="AM125" s="1029"/>
      <c r="AN125" s="1029"/>
      <c r="AO125" s="1030"/>
      <c r="AP125" s="1032" t="s">
        <v>464</v>
      </c>
      <c r="AQ125" s="1033"/>
      <c r="AR125" s="1033"/>
      <c r="AS125" s="1033"/>
      <c r="AT125" s="1034"/>
      <c r="AU125" s="256"/>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8"/>
      <c r="BR125" s="258"/>
      <c r="BS125" s="258"/>
      <c r="BT125" s="258"/>
      <c r="BU125" s="258"/>
      <c r="BV125" s="258"/>
      <c r="BW125" s="258"/>
      <c r="BX125" s="258"/>
      <c r="BY125" s="258"/>
      <c r="BZ125" s="258"/>
      <c r="CA125" s="258"/>
      <c r="CB125" s="258"/>
      <c r="CC125" s="258"/>
      <c r="CD125" s="258"/>
      <c r="CE125" s="258"/>
      <c r="CF125" s="258"/>
      <c r="CG125" s="258"/>
      <c r="CH125" s="258"/>
      <c r="CI125" s="258"/>
      <c r="CJ125" s="259"/>
      <c r="CK125" s="1093" t="s">
        <v>479</v>
      </c>
      <c r="CL125" s="1078"/>
      <c r="CM125" s="1078"/>
      <c r="CN125" s="1078"/>
      <c r="CO125" s="1079"/>
      <c r="CP125" s="1010" t="s">
        <v>480</v>
      </c>
      <c r="CQ125" s="959"/>
      <c r="CR125" s="959"/>
      <c r="CS125" s="959"/>
      <c r="CT125" s="959"/>
      <c r="CU125" s="959"/>
      <c r="CV125" s="959"/>
      <c r="CW125" s="959"/>
      <c r="CX125" s="959"/>
      <c r="CY125" s="959"/>
      <c r="CZ125" s="959"/>
      <c r="DA125" s="959"/>
      <c r="DB125" s="959"/>
      <c r="DC125" s="959"/>
      <c r="DD125" s="959"/>
      <c r="DE125" s="959"/>
      <c r="DF125" s="960"/>
      <c r="DG125" s="996" t="s">
        <v>445</v>
      </c>
      <c r="DH125" s="997"/>
      <c r="DI125" s="997"/>
      <c r="DJ125" s="997"/>
      <c r="DK125" s="997"/>
      <c r="DL125" s="997" t="s">
        <v>454</v>
      </c>
      <c r="DM125" s="997"/>
      <c r="DN125" s="997"/>
      <c r="DO125" s="997"/>
      <c r="DP125" s="997"/>
      <c r="DQ125" s="997" t="s">
        <v>445</v>
      </c>
      <c r="DR125" s="997"/>
      <c r="DS125" s="997"/>
      <c r="DT125" s="997"/>
      <c r="DU125" s="997"/>
      <c r="DV125" s="998" t="s">
        <v>445</v>
      </c>
      <c r="DW125" s="998"/>
      <c r="DX125" s="998"/>
      <c r="DY125" s="998"/>
      <c r="DZ125" s="999"/>
    </row>
    <row r="126" spans="1:130" s="224" customFormat="1" ht="26.25" customHeight="1" thickBot="1" x14ac:dyDescent="0.2">
      <c r="A126" s="1129"/>
      <c r="B126" s="1016"/>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19611</v>
      </c>
      <c r="AB126" s="1029"/>
      <c r="AC126" s="1029"/>
      <c r="AD126" s="1029"/>
      <c r="AE126" s="1030"/>
      <c r="AF126" s="1031">
        <v>18053</v>
      </c>
      <c r="AG126" s="1029"/>
      <c r="AH126" s="1029"/>
      <c r="AI126" s="1029"/>
      <c r="AJ126" s="1030"/>
      <c r="AK126" s="1031">
        <v>15426</v>
      </c>
      <c r="AL126" s="1029"/>
      <c r="AM126" s="1029"/>
      <c r="AN126" s="1029"/>
      <c r="AO126" s="1030"/>
      <c r="AP126" s="1032">
        <v>0.2</v>
      </c>
      <c r="AQ126" s="1033"/>
      <c r="AR126" s="1033"/>
      <c r="AS126" s="1033"/>
      <c r="AT126" s="1034"/>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1"/>
      <c r="CE126" s="261"/>
      <c r="CF126" s="261"/>
      <c r="CG126" s="258"/>
      <c r="CH126" s="258"/>
      <c r="CI126" s="258"/>
      <c r="CJ126" s="259"/>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t="s">
        <v>411</v>
      </c>
      <c r="DH126" s="990"/>
      <c r="DI126" s="990"/>
      <c r="DJ126" s="990"/>
      <c r="DK126" s="990"/>
      <c r="DL126" s="990" t="s">
        <v>464</v>
      </c>
      <c r="DM126" s="990"/>
      <c r="DN126" s="990"/>
      <c r="DO126" s="990"/>
      <c r="DP126" s="990"/>
      <c r="DQ126" s="990" t="s">
        <v>464</v>
      </c>
      <c r="DR126" s="990"/>
      <c r="DS126" s="990"/>
      <c r="DT126" s="990"/>
      <c r="DU126" s="990"/>
      <c r="DV126" s="991" t="s">
        <v>457</v>
      </c>
      <c r="DW126" s="991"/>
      <c r="DX126" s="991"/>
      <c r="DY126" s="991"/>
      <c r="DZ126" s="992"/>
    </row>
    <row r="127" spans="1:130" s="224" customFormat="1" ht="26.25" customHeight="1" x14ac:dyDescent="0.15">
      <c r="A127" s="1130"/>
      <c r="B127" s="1018"/>
      <c r="C127" s="1072" t="s">
        <v>482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2106</v>
      </c>
      <c r="AB127" s="1029"/>
      <c r="AC127" s="1029"/>
      <c r="AD127" s="1029"/>
      <c r="AE127" s="1030"/>
      <c r="AF127" s="1031">
        <v>1725</v>
      </c>
      <c r="AG127" s="1029"/>
      <c r="AH127" s="1029"/>
      <c r="AI127" s="1029"/>
      <c r="AJ127" s="1030"/>
      <c r="AK127" s="1031">
        <v>1418</v>
      </c>
      <c r="AL127" s="1029"/>
      <c r="AM127" s="1029"/>
      <c r="AN127" s="1029"/>
      <c r="AO127" s="1030"/>
      <c r="AP127" s="1032">
        <v>0</v>
      </c>
      <c r="AQ127" s="1033"/>
      <c r="AR127" s="1033"/>
      <c r="AS127" s="1033"/>
      <c r="AT127" s="1034"/>
      <c r="AU127" s="260"/>
      <c r="AV127" s="260"/>
      <c r="AW127" s="260"/>
      <c r="AX127" s="1102" t="s">
        <v>483</v>
      </c>
      <c r="AY127" s="1103"/>
      <c r="AZ127" s="1103"/>
      <c r="BA127" s="1103"/>
      <c r="BB127" s="1103"/>
      <c r="BC127" s="1103"/>
      <c r="BD127" s="1103"/>
      <c r="BE127" s="1104"/>
      <c r="BF127" s="1105" t="s">
        <v>484</v>
      </c>
      <c r="BG127" s="1103"/>
      <c r="BH127" s="1103"/>
      <c r="BI127" s="1103"/>
      <c r="BJ127" s="1103"/>
      <c r="BK127" s="1103"/>
      <c r="BL127" s="1104"/>
      <c r="BM127" s="1105" t="s">
        <v>485</v>
      </c>
      <c r="BN127" s="1103"/>
      <c r="BO127" s="1103"/>
      <c r="BP127" s="1103"/>
      <c r="BQ127" s="1103"/>
      <c r="BR127" s="1103"/>
      <c r="BS127" s="1104"/>
      <c r="BT127" s="1105" t="s">
        <v>486</v>
      </c>
      <c r="BU127" s="1103"/>
      <c r="BV127" s="1103"/>
      <c r="BW127" s="1103"/>
      <c r="BX127" s="1103"/>
      <c r="BY127" s="1103"/>
      <c r="BZ127" s="1127"/>
      <c r="CA127" s="260"/>
      <c r="CB127" s="260"/>
      <c r="CC127" s="260"/>
      <c r="CD127" s="261"/>
      <c r="CE127" s="261"/>
      <c r="CF127" s="261"/>
      <c r="CG127" s="258"/>
      <c r="CH127" s="258"/>
      <c r="CI127" s="258"/>
      <c r="CJ127" s="259"/>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445</v>
      </c>
      <c r="DH127" s="990"/>
      <c r="DI127" s="990"/>
      <c r="DJ127" s="990"/>
      <c r="DK127" s="990"/>
      <c r="DL127" s="990" t="s">
        <v>383</v>
      </c>
      <c r="DM127" s="990"/>
      <c r="DN127" s="990"/>
      <c r="DO127" s="990"/>
      <c r="DP127" s="990"/>
      <c r="DQ127" s="990" t="s">
        <v>383</v>
      </c>
      <c r="DR127" s="990"/>
      <c r="DS127" s="990"/>
      <c r="DT127" s="990"/>
      <c r="DU127" s="990"/>
      <c r="DV127" s="991" t="s">
        <v>464</v>
      </c>
      <c r="DW127" s="991"/>
      <c r="DX127" s="991"/>
      <c r="DY127" s="991"/>
      <c r="DZ127" s="992"/>
    </row>
    <row r="128" spans="1:130" s="224" customFormat="1" ht="26.25" customHeight="1" thickBot="1" x14ac:dyDescent="0.2">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v>172302</v>
      </c>
      <c r="AB128" s="1118"/>
      <c r="AC128" s="1118"/>
      <c r="AD128" s="1118"/>
      <c r="AE128" s="1119"/>
      <c r="AF128" s="1120">
        <v>206075</v>
      </c>
      <c r="AG128" s="1118"/>
      <c r="AH128" s="1118"/>
      <c r="AI128" s="1118"/>
      <c r="AJ128" s="1119"/>
      <c r="AK128" s="1120">
        <v>174107</v>
      </c>
      <c r="AL128" s="1118"/>
      <c r="AM128" s="1118"/>
      <c r="AN128" s="1118"/>
      <c r="AO128" s="1119"/>
      <c r="AP128" s="1121"/>
      <c r="AQ128" s="1122"/>
      <c r="AR128" s="1122"/>
      <c r="AS128" s="1122"/>
      <c r="AT128" s="1123"/>
      <c r="AU128" s="260"/>
      <c r="AV128" s="260"/>
      <c r="AW128" s="260"/>
      <c r="AX128" s="958" t="s">
        <v>490</v>
      </c>
      <c r="AY128" s="959"/>
      <c r="AZ128" s="959"/>
      <c r="BA128" s="959"/>
      <c r="BB128" s="959"/>
      <c r="BC128" s="959"/>
      <c r="BD128" s="959"/>
      <c r="BE128" s="960"/>
      <c r="BF128" s="1124" t="s">
        <v>383</v>
      </c>
      <c r="BG128" s="1125"/>
      <c r="BH128" s="1125"/>
      <c r="BI128" s="1125"/>
      <c r="BJ128" s="1125"/>
      <c r="BK128" s="1125"/>
      <c r="BL128" s="1126"/>
      <c r="BM128" s="1124">
        <v>13.06</v>
      </c>
      <c r="BN128" s="1125"/>
      <c r="BO128" s="1125"/>
      <c r="BP128" s="1125"/>
      <c r="BQ128" s="1125"/>
      <c r="BR128" s="1125"/>
      <c r="BS128" s="1126"/>
      <c r="BT128" s="1124">
        <v>20</v>
      </c>
      <c r="BU128" s="1125"/>
      <c r="BV128" s="1125"/>
      <c r="BW128" s="1125"/>
      <c r="BX128" s="1125"/>
      <c r="BY128" s="1125"/>
      <c r="BZ128" s="1149"/>
      <c r="CA128" s="261"/>
      <c r="CB128" s="261"/>
      <c r="CC128" s="261"/>
      <c r="CD128" s="261"/>
      <c r="CE128" s="261"/>
      <c r="CF128" s="261"/>
      <c r="CG128" s="258"/>
      <c r="CH128" s="258"/>
      <c r="CI128" s="258"/>
      <c r="CJ128" s="259"/>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v>389</v>
      </c>
      <c r="DH128" s="1110"/>
      <c r="DI128" s="1110"/>
      <c r="DJ128" s="1110"/>
      <c r="DK128" s="1110"/>
      <c r="DL128" s="1110">
        <v>135</v>
      </c>
      <c r="DM128" s="1110"/>
      <c r="DN128" s="1110"/>
      <c r="DO128" s="1110"/>
      <c r="DP128" s="1110"/>
      <c r="DQ128" s="1110">
        <v>354</v>
      </c>
      <c r="DR128" s="1110"/>
      <c r="DS128" s="1110"/>
      <c r="DT128" s="1110"/>
      <c r="DU128" s="1110"/>
      <c r="DV128" s="1111">
        <v>0</v>
      </c>
      <c r="DW128" s="1111"/>
      <c r="DX128" s="1111"/>
      <c r="DY128" s="1111"/>
      <c r="DZ128" s="1112"/>
    </row>
    <row r="129" spans="1:131" s="224"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12447219</v>
      </c>
      <c r="AB129" s="1029"/>
      <c r="AC129" s="1029"/>
      <c r="AD129" s="1029"/>
      <c r="AE129" s="1030"/>
      <c r="AF129" s="1031">
        <v>12216870</v>
      </c>
      <c r="AG129" s="1029"/>
      <c r="AH129" s="1029"/>
      <c r="AI129" s="1029"/>
      <c r="AJ129" s="1030"/>
      <c r="AK129" s="1031">
        <v>11974773</v>
      </c>
      <c r="AL129" s="1029"/>
      <c r="AM129" s="1029"/>
      <c r="AN129" s="1029"/>
      <c r="AO129" s="1030"/>
      <c r="AP129" s="1146"/>
      <c r="AQ129" s="1147"/>
      <c r="AR129" s="1147"/>
      <c r="AS129" s="1147"/>
      <c r="AT129" s="1148"/>
      <c r="AU129" s="262"/>
      <c r="AV129" s="262"/>
      <c r="AW129" s="262"/>
      <c r="AX129" s="1137" t="s">
        <v>493</v>
      </c>
      <c r="AY129" s="1020"/>
      <c r="AZ129" s="1020"/>
      <c r="BA129" s="1020"/>
      <c r="BB129" s="1020"/>
      <c r="BC129" s="1020"/>
      <c r="BD129" s="1020"/>
      <c r="BE129" s="1021"/>
      <c r="BF129" s="1138" t="s">
        <v>383</v>
      </c>
      <c r="BG129" s="1139"/>
      <c r="BH129" s="1139"/>
      <c r="BI129" s="1139"/>
      <c r="BJ129" s="1139"/>
      <c r="BK129" s="1139"/>
      <c r="BL129" s="1140"/>
      <c r="BM129" s="1138">
        <v>18.059999999999999</v>
      </c>
      <c r="BN129" s="1139"/>
      <c r="BO129" s="1139"/>
      <c r="BP129" s="1139"/>
      <c r="BQ129" s="1139"/>
      <c r="BR129" s="1139"/>
      <c r="BS129" s="1140"/>
      <c r="BT129" s="1138">
        <v>30</v>
      </c>
      <c r="BU129" s="1141"/>
      <c r="BV129" s="1141"/>
      <c r="BW129" s="1141"/>
      <c r="BX129" s="1141"/>
      <c r="BY129" s="1141"/>
      <c r="BZ129" s="1142"/>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31"/>
      <c r="DQ129" s="231"/>
      <c r="DR129" s="231"/>
      <c r="DS129" s="231"/>
      <c r="DT129" s="231"/>
      <c r="DU129" s="231"/>
      <c r="DV129" s="231"/>
      <c r="DW129" s="231"/>
      <c r="DX129" s="231"/>
      <c r="DY129" s="231"/>
      <c r="DZ129" s="235"/>
    </row>
    <row r="130" spans="1:131" s="224" customFormat="1" ht="26.25" customHeight="1" x14ac:dyDescent="0.15">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2426879</v>
      </c>
      <c r="AB130" s="1029"/>
      <c r="AC130" s="1029"/>
      <c r="AD130" s="1029"/>
      <c r="AE130" s="1030"/>
      <c r="AF130" s="1031">
        <v>2413377</v>
      </c>
      <c r="AG130" s="1029"/>
      <c r="AH130" s="1029"/>
      <c r="AI130" s="1029"/>
      <c r="AJ130" s="1030"/>
      <c r="AK130" s="1031">
        <v>2388480</v>
      </c>
      <c r="AL130" s="1029"/>
      <c r="AM130" s="1029"/>
      <c r="AN130" s="1029"/>
      <c r="AO130" s="1030"/>
      <c r="AP130" s="1146"/>
      <c r="AQ130" s="1147"/>
      <c r="AR130" s="1147"/>
      <c r="AS130" s="1147"/>
      <c r="AT130" s="1148"/>
      <c r="AU130" s="262"/>
      <c r="AV130" s="262"/>
      <c r="AW130" s="262"/>
      <c r="AX130" s="1137" t="s">
        <v>496</v>
      </c>
      <c r="AY130" s="1020"/>
      <c r="AZ130" s="1020"/>
      <c r="BA130" s="1020"/>
      <c r="BB130" s="1020"/>
      <c r="BC130" s="1020"/>
      <c r="BD130" s="1020"/>
      <c r="BE130" s="1021"/>
      <c r="BF130" s="1174">
        <v>12.5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3"/>
      <c r="DP130" s="231"/>
      <c r="DQ130" s="231"/>
      <c r="DR130" s="231"/>
      <c r="DS130" s="231"/>
      <c r="DT130" s="231"/>
      <c r="DU130" s="231"/>
      <c r="DV130" s="231"/>
      <c r="DW130" s="231"/>
      <c r="DX130" s="231"/>
      <c r="DY130" s="231"/>
      <c r="DZ130" s="235"/>
    </row>
    <row r="131" spans="1:131" s="224"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10020340</v>
      </c>
      <c r="AB131" s="1054"/>
      <c r="AC131" s="1054"/>
      <c r="AD131" s="1054"/>
      <c r="AE131" s="1055"/>
      <c r="AF131" s="1053">
        <v>9803493</v>
      </c>
      <c r="AG131" s="1054"/>
      <c r="AH131" s="1054"/>
      <c r="AI131" s="1054"/>
      <c r="AJ131" s="1055"/>
      <c r="AK131" s="1053">
        <v>9586293</v>
      </c>
      <c r="AL131" s="1054"/>
      <c r="AM131" s="1054"/>
      <c r="AN131" s="1054"/>
      <c r="AO131" s="1055"/>
      <c r="AP131" s="1184"/>
      <c r="AQ131" s="1185"/>
      <c r="AR131" s="1185"/>
      <c r="AS131" s="1185"/>
      <c r="AT131" s="1186"/>
      <c r="AU131" s="262"/>
      <c r="AV131" s="262"/>
      <c r="AW131" s="262"/>
      <c r="AX131" s="1156" t="s">
        <v>498</v>
      </c>
      <c r="AY131" s="1107"/>
      <c r="AZ131" s="1107"/>
      <c r="BA131" s="1107"/>
      <c r="BB131" s="1107"/>
      <c r="BC131" s="1107"/>
      <c r="BD131" s="1107"/>
      <c r="BE131" s="1108"/>
      <c r="BF131" s="1157">
        <v>8.6999999999999993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3"/>
      <c r="CB131" s="263"/>
      <c r="CC131" s="263"/>
      <c r="CD131" s="263"/>
      <c r="CE131" s="263"/>
      <c r="CF131" s="263"/>
      <c r="CG131" s="263"/>
      <c r="CH131" s="263"/>
      <c r="CI131" s="263"/>
      <c r="CJ131" s="263"/>
      <c r="CK131" s="263"/>
      <c r="CL131" s="263"/>
      <c r="CM131" s="263"/>
      <c r="CN131" s="263"/>
      <c r="CO131" s="263"/>
      <c r="CP131" s="263"/>
      <c r="CQ131" s="263"/>
      <c r="CR131" s="263"/>
      <c r="CS131" s="263"/>
      <c r="CT131" s="263"/>
      <c r="CU131" s="263"/>
      <c r="CV131" s="263"/>
      <c r="CW131" s="263"/>
      <c r="CX131" s="263"/>
      <c r="CY131" s="263"/>
      <c r="CZ131" s="263"/>
      <c r="DA131" s="263"/>
      <c r="DB131" s="263"/>
      <c r="DC131" s="263"/>
      <c r="DD131" s="263"/>
      <c r="DE131" s="263"/>
      <c r="DF131" s="263"/>
      <c r="DG131" s="263"/>
      <c r="DH131" s="263"/>
      <c r="DI131" s="263"/>
      <c r="DJ131" s="263"/>
      <c r="DK131" s="263"/>
      <c r="DL131" s="263"/>
      <c r="DM131" s="263"/>
      <c r="DN131" s="263"/>
      <c r="DO131" s="263"/>
      <c r="DP131" s="231"/>
      <c r="DQ131" s="231"/>
      <c r="DR131" s="231"/>
      <c r="DS131" s="231"/>
      <c r="DT131" s="231"/>
      <c r="DU131" s="231"/>
      <c r="DV131" s="231"/>
      <c r="DW131" s="231"/>
      <c r="DX131" s="231"/>
      <c r="DY131" s="231"/>
      <c r="DZ131" s="235"/>
    </row>
    <row r="132" spans="1:131" s="224" customFormat="1" ht="26.25" customHeight="1" x14ac:dyDescent="0.15">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11.2595381</v>
      </c>
      <c r="AB132" s="1170"/>
      <c r="AC132" s="1170"/>
      <c r="AD132" s="1170"/>
      <c r="AE132" s="1171"/>
      <c r="AF132" s="1172">
        <v>13.146436680000001</v>
      </c>
      <c r="AG132" s="1170"/>
      <c r="AH132" s="1170"/>
      <c r="AI132" s="1170"/>
      <c r="AJ132" s="1171"/>
      <c r="AK132" s="1172">
        <v>13.192743009999999</v>
      </c>
      <c r="AL132" s="1170"/>
      <c r="AM132" s="1170"/>
      <c r="AN132" s="1170"/>
      <c r="AO132" s="1171"/>
      <c r="AP132" s="1069"/>
      <c r="AQ132" s="1070"/>
      <c r="AR132" s="1070"/>
      <c r="AS132" s="1070"/>
      <c r="AT132" s="1173"/>
      <c r="AU132" s="264"/>
      <c r="AV132" s="265"/>
      <c r="AW132" s="265"/>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35"/>
      <c r="DQ132" s="235"/>
      <c r="DR132" s="235"/>
      <c r="DS132" s="235"/>
      <c r="DT132" s="235"/>
      <c r="DU132" s="235"/>
      <c r="DV132" s="235"/>
      <c r="DW132" s="235"/>
      <c r="DX132" s="235"/>
      <c r="DY132" s="235"/>
      <c r="DZ132" s="235"/>
    </row>
    <row r="133" spans="1:131" s="224"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12.7</v>
      </c>
      <c r="AB133" s="1153"/>
      <c r="AC133" s="1153"/>
      <c r="AD133" s="1153"/>
      <c r="AE133" s="1154"/>
      <c r="AF133" s="1152">
        <v>12.3</v>
      </c>
      <c r="AG133" s="1153"/>
      <c r="AH133" s="1153"/>
      <c r="AI133" s="1153"/>
      <c r="AJ133" s="1154"/>
      <c r="AK133" s="1152">
        <v>12.5</v>
      </c>
      <c r="AL133" s="1153"/>
      <c r="AM133" s="1153"/>
      <c r="AN133" s="1153"/>
      <c r="AO133" s="1154"/>
      <c r="AP133" s="1099"/>
      <c r="AQ133" s="1100"/>
      <c r="AR133" s="1100"/>
      <c r="AS133" s="1100"/>
      <c r="AT133" s="1155"/>
      <c r="AU133" s="265"/>
      <c r="AV133" s="265"/>
      <c r="AW133" s="265"/>
      <c r="AX133" s="265"/>
      <c r="AY133" s="265"/>
      <c r="AZ133" s="265"/>
      <c r="BA133" s="265"/>
      <c r="BB133" s="265"/>
      <c r="BC133" s="265"/>
      <c r="BD133" s="265"/>
      <c r="BE133" s="265"/>
      <c r="BF133" s="265"/>
      <c r="BG133" s="265"/>
      <c r="BH133" s="265"/>
      <c r="BI133" s="265"/>
      <c r="BJ133" s="265"/>
      <c r="BK133" s="265"/>
      <c r="BL133" s="265"/>
      <c r="BM133" s="265"/>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3"/>
      <c r="DP133" s="235"/>
      <c r="DQ133" s="235"/>
      <c r="DR133" s="235"/>
      <c r="DS133" s="235"/>
      <c r="DT133" s="235"/>
      <c r="DU133" s="235"/>
      <c r="DV133" s="235"/>
      <c r="DW133" s="235"/>
      <c r="DX133" s="235"/>
      <c r="DY133" s="235"/>
      <c r="DZ133" s="235"/>
    </row>
    <row r="134" spans="1:131" s="225" customFormat="1" ht="11.25" customHeight="1" x14ac:dyDescent="0.15">
      <c r="A134" s="266"/>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5"/>
      <c r="AV134" s="265"/>
      <c r="AW134" s="265"/>
      <c r="AX134" s="265"/>
      <c r="AY134" s="265"/>
      <c r="AZ134" s="265"/>
      <c r="BA134" s="265"/>
      <c r="BB134" s="265"/>
      <c r="BC134" s="265"/>
      <c r="BD134" s="265"/>
      <c r="BE134" s="265"/>
      <c r="BF134" s="265"/>
      <c r="BG134" s="265"/>
      <c r="BH134" s="265"/>
      <c r="BI134" s="265"/>
      <c r="BJ134" s="265"/>
      <c r="BK134" s="265"/>
      <c r="BL134" s="265"/>
      <c r="BM134" s="265"/>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35"/>
      <c r="DQ134" s="235"/>
      <c r="DR134" s="235"/>
      <c r="DS134" s="235"/>
      <c r="DT134" s="235"/>
      <c r="DU134" s="235"/>
      <c r="DV134" s="235"/>
      <c r="DW134" s="235"/>
      <c r="DX134" s="235"/>
      <c r="DY134" s="235"/>
      <c r="DZ134" s="235"/>
      <c r="EA134" s="224"/>
    </row>
    <row r="135" spans="1:131" ht="14.25" hidden="1" x14ac:dyDescent="0.15">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row>
    <row r="136" spans="1:131" hidden="1" x14ac:dyDescent="0.15"/>
  </sheetData>
  <sheetProtection algorithmName="SHA-512" hashValue="HXJTcUBoHpXxMGoSYWtBhwxto6o/fR3VwOD/EBB/q4sBPrI3NDXAlntdo9V3wK4i/+PJSWuSgOrVOOsvjFmidA==" saltValue="mxlLEzYAZoos7MOLPDp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B82:P82"/>
    <mergeCell ref="Q82:U82"/>
    <mergeCell ref="V82:Z82"/>
    <mergeCell ref="AA82:AE82"/>
    <mergeCell ref="AF82:AJ82"/>
    <mergeCell ref="DV82:DZ82"/>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G81:DK81"/>
    <mergeCell ref="DL81:DP81"/>
    <mergeCell ref="DQ81:DU81"/>
    <mergeCell ref="DV81:DZ81"/>
    <mergeCell ref="BS81:CG81"/>
    <mergeCell ref="CH81:CL81"/>
    <mergeCell ref="CM81:CQ81"/>
    <mergeCell ref="CR81:CV81"/>
    <mergeCell ref="CW81:DA81"/>
    <mergeCell ref="DB81:DF81"/>
    <mergeCell ref="DV80:DZ80"/>
    <mergeCell ref="AK82:AO82"/>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9:P69"/>
    <mergeCell ref="B71:P71"/>
    <mergeCell ref="B72:P72"/>
    <mergeCell ref="B74:P74"/>
    <mergeCell ref="B73:P73"/>
    <mergeCell ref="B75:P75"/>
    <mergeCell ref="B76:P76"/>
    <mergeCell ref="B78:P78"/>
    <mergeCell ref="B77:P77"/>
    <mergeCell ref="B79:P79"/>
    <mergeCell ref="B80:P8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s>
  <phoneticPr fontId="4"/>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E46" zoomScaleNormal="85" zoomScaleSheetLayoutView="100" workbookViewId="0">
      <selection activeCell="BM1" sqref="A1:XFD1048576"/>
    </sheetView>
  </sheetViews>
  <sheetFormatPr defaultColWidth="0" defaultRowHeight="13.5" customHeight="1" zeroHeight="1" x14ac:dyDescent="0.15"/>
  <cols>
    <col min="1" max="120" width="2.75" style="269" customWidth="1"/>
    <col min="121" max="121" width="0" style="268" hidden="1" customWidth="1"/>
    <col min="122" max="16384" width="9" style="268" hidden="1"/>
  </cols>
  <sheetData>
    <row r="1" spans="1:120"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8"/>
    </row>
    <row r="17" spans="119:120" x14ac:dyDescent="0.15">
      <c r="DP17" s="268"/>
    </row>
    <row r="18" spans="119:120" x14ac:dyDescent="0.15"/>
    <row r="19" spans="119:120" x14ac:dyDescent="0.15"/>
    <row r="20" spans="119:120" x14ac:dyDescent="0.15">
      <c r="DO20" s="268"/>
      <c r="DP20" s="268"/>
    </row>
    <row r="21" spans="119:120" x14ac:dyDescent="0.15">
      <c r="DP21" s="268"/>
    </row>
    <row r="22" spans="119:120" x14ac:dyDescent="0.15"/>
    <row r="23" spans="119:120" x14ac:dyDescent="0.15">
      <c r="DO23" s="268"/>
      <c r="DP23" s="268"/>
    </row>
    <row r="24" spans="119:120" x14ac:dyDescent="0.15">
      <c r="DP24" s="268"/>
    </row>
    <row r="25" spans="119:120" x14ac:dyDescent="0.15">
      <c r="DP25" s="268"/>
    </row>
    <row r="26" spans="119:120" x14ac:dyDescent="0.15">
      <c r="DO26" s="268"/>
      <c r="DP26" s="268"/>
    </row>
    <row r="27" spans="119:120" x14ac:dyDescent="0.15"/>
    <row r="28" spans="119:120" x14ac:dyDescent="0.15">
      <c r="DO28" s="268"/>
      <c r="DP28" s="268"/>
    </row>
    <row r="29" spans="119:120" x14ac:dyDescent="0.15">
      <c r="DP29" s="268"/>
    </row>
    <row r="30" spans="119:120" x14ac:dyDescent="0.15"/>
    <row r="31" spans="119:120" x14ac:dyDescent="0.15">
      <c r="DO31" s="268"/>
      <c r="DP31" s="268"/>
    </row>
    <row r="32" spans="119:120" x14ac:dyDescent="0.15"/>
    <row r="33" spans="98:120" x14ac:dyDescent="0.15">
      <c r="DO33" s="268"/>
      <c r="DP33" s="268"/>
    </row>
    <row r="34" spans="98:120" x14ac:dyDescent="0.15">
      <c r="DM34" s="268"/>
    </row>
    <row r="35" spans="98:120" x14ac:dyDescent="0.15">
      <c r="CT35" s="268"/>
      <c r="CU35" s="268"/>
      <c r="CV35" s="268"/>
      <c r="CY35" s="268"/>
      <c r="CZ35" s="268"/>
      <c r="DA35" s="268"/>
      <c r="DD35" s="268"/>
      <c r="DE35" s="268"/>
      <c r="DF35" s="268"/>
      <c r="DI35" s="268"/>
      <c r="DJ35" s="268"/>
      <c r="DK35" s="268"/>
      <c r="DM35" s="268"/>
      <c r="DN35" s="268"/>
      <c r="DO35" s="268"/>
      <c r="DP35" s="268"/>
    </row>
    <row r="36" spans="98:120" x14ac:dyDescent="0.15"/>
    <row r="37" spans="98:120" x14ac:dyDescent="0.15">
      <c r="CW37" s="268"/>
      <c r="DB37" s="268"/>
      <c r="DG37" s="268"/>
      <c r="DL37" s="268"/>
      <c r="DP37" s="268"/>
    </row>
    <row r="38" spans="98:120" x14ac:dyDescent="0.15">
      <c r="CT38" s="268"/>
      <c r="CU38" s="268"/>
      <c r="CV38" s="268"/>
      <c r="CW38" s="268"/>
      <c r="CY38" s="268"/>
      <c r="CZ38" s="268"/>
      <c r="DA38" s="268"/>
      <c r="DB38" s="268"/>
      <c r="DD38" s="268"/>
      <c r="DE38" s="268"/>
      <c r="DF38" s="268"/>
      <c r="DG38" s="268"/>
      <c r="DI38" s="268"/>
      <c r="DJ38" s="268"/>
      <c r="DK38" s="268"/>
      <c r="DL38" s="268"/>
      <c r="DN38" s="268"/>
      <c r="DO38" s="268"/>
      <c r="DP38" s="26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8"/>
      <c r="DO49" s="268"/>
      <c r="DP49" s="26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8"/>
      <c r="CS63" s="268"/>
      <c r="CX63" s="268"/>
      <c r="DC63" s="268"/>
      <c r="DH63" s="268"/>
    </row>
    <row r="64" spans="22:120" x14ac:dyDescent="0.15">
      <c r="V64" s="268"/>
    </row>
    <row r="65" spans="15:120" x14ac:dyDescent="0.15">
      <c r="X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68"/>
      <c r="BV65" s="268"/>
      <c r="BW65" s="268"/>
      <c r="BX65" s="268"/>
      <c r="BY65" s="268"/>
      <c r="BZ65" s="268"/>
      <c r="CA65" s="268"/>
      <c r="CB65" s="268"/>
      <c r="CC65" s="268"/>
      <c r="CD65" s="268"/>
      <c r="CE65" s="268"/>
      <c r="CF65" s="268"/>
      <c r="CG65" s="268"/>
      <c r="CH65" s="268"/>
      <c r="CI65" s="268"/>
      <c r="CJ65" s="268"/>
      <c r="CK65" s="268"/>
      <c r="CL65" s="268"/>
      <c r="CM65" s="268"/>
      <c r="CN65" s="268"/>
      <c r="CO65" s="268"/>
      <c r="CP65" s="268"/>
      <c r="CQ65" s="268"/>
      <c r="CR65" s="268"/>
      <c r="CU65" s="268"/>
      <c r="CZ65" s="268"/>
      <c r="DE65" s="268"/>
      <c r="DJ65" s="268"/>
    </row>
    <row r="66" spans="15:120" x14ac:dyDescent="0.15">
      <c r="Q66" s="268"/>
      <c r="S66" s="268"/>
      <c r="U66" s="268"/>
      <c r="DM66" s="268"/>
    </row>
    <row r="67" spans="15:120" x14ac:dyDescent="0.15">
      <c r="O67" s="268"/>
      <c r="P67" s="268"/>
      <c r="R67" s="268"/>
      <c r="T67" s="268"/>
      <c r="Y67" s="268"/>
      <c r="CT67" s="268"/>
      <c r="CV67" s="268"/>
      <c r="CW67" s="268"/>
      <c r="CY67" s="268"/>
      <c r="DA67" s="268"/>
      <c r="DB67" s="268"/>
      <c r="DD67" s="268"/>
      <c r="DF67" s="268"/>
      <c r="DG67" s="268"/>
      <c r="DI67" s="268"/>
      <c r="DK67" s="268"/>
      <c r="DL67" s="268"/>
      <c r="DN67" s="268"/>
      <c r="DO67" s="268"/>
      <c r="DP67" s="268"/>
    </row>
    <row r="68" spans="15:120" x14ac:dyDescent="0.15"/>
    <row r="69" spans="15:120" x14ac:dyDescent="0.15"/>
    <row r="70" spans="15:120" x14ac:dyDescent="0.15"/>
    <row r="71" spans="15:120" x14ac:dyDescent="0.15"/>
    <row r="72" spans="15:120" x14ac:dyDescent="0.15">
      <c r="DP72" s="268"/>
    </row>
    <row r="73" spans="15:120" x14ac:dyDescent="0.15">
      <c r="DP73" s="26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8"/>
      <c r="CX96" s="268"/>
      <c r="DC96" s="268"/>
      <c r="DH96" s="268"/>
    </row>
    <row r="97" spans="24:120" x14ac:dyDescent="0.15">
      <c r="CS97" s="268"/>
      <c r="CX97" s="268"/>
      <c r="DC97" s="268"/>
      <c r="DH97" s="268"/>
      <c r="DP97" s="269" t="s">
        <v>502</v>
      </c>
    </row>
    <row r="98" spans="24:120" hidden="1" x14ac:dyDescent="0.15">
      <c r="CS98" s="268"/>
      <c r="CX98" s="268"/>
      <c r="DC98" s="268"/>
      <c r="DH98" s="268"/>
    </row>
    <row r="99" spans="24:120" hidden="1" x14ac:dyDescent="0.15">
      <c r="CS99" s="268"/>
      <c r="CX99" s="268"/>
      <c r="DC99" s="268"/>
      <c r="DH99" s="268"/>
    </row>
    <row r="100" spans="24:120" hidden="1" x14ac:dyDescent="0.15"/>
    <row r="101" spans="24:120" ht="12" hidden="1" customHeight="1" x14ac:dyDescent="0.15">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c r="CF101" s="268"/>
      <c r="CG101" s="268"/>
      <c r="CH101" s="268"/>
      <c r="CI101" s="268"/>
      <c r="CJ101" s="268"/>
      <c r="CK101" s="268"/>
      <c r="CL101" s="268"/>
      <c r="CM101" s="268"/>
      <c r="CN101" s="268"/>
      <c r="CO101" s="268"/>
      <c r="CP101" s="268"/>
      <c r="CQ101" s="268"/>
      <c r="CR101" s="268"/>
      <c r="CU101" s="268"/>
      <c r="CZ101" s="268"/>
      <c r="DE101" s="268"/>
      <c r="DJ101" s="268"/>
    </row>
    <row r="102" spans="24:120" ht="1.5" hidden="1" customHeight="1" x14ac:dyDescent="0.15">
      <c r="CU102" s="268"/>
      <c r="CZ102" s="268"/>
      <c r="DE102" s="268"/>
      <c r="DJ102" s="268"/>
      <c r="DM102" s="268"/>
    </row>
    <row r="103" spans="24:120" hidden="1" x14ac:dyDescent="0.15">
      <c r="CT103" s="268"/>
      <c r="CV103" s="268"/>
      <c r="CW103" s="268"/>
      <c r="CY103" s="268"/>
      <c r="DA103" s="268"/>
      <c r="DB103" s="268"/>
      <c r="DD103" s="268"/>
      <c r="DF103" s="268"/>
      <c r="DG103" s="268"/>
      <c r="DI103" s="268"/>
      <c r="DK103" s="268"/>
      <c r="DL103" s="268"/>
      <c r="DM103" s="268"/>
      <c r="DN103" s="268"/>
      <c r="DO103" s="268"/>
      <c r="DP103" s="268"/>
    </row>
    <row r="104" spans="24:120" hidden="1" x14ac:dyDescent="0.15">
      <c r="CV104" s="268"/>
      <c r="CW104" s="268"/>
      <c r="DA104" s="268"/>
      <c r="DB104" s="268"/>
      <c r="DF104" s="268"/>
      <c r="DG104" s="268"/>
      <c r="DK104" s="268"/>
      <c r="DL104" s="268"/>
      <c r="DN104" s="268"/>
      <c r="DO104" s="268"/>
      <c r="DP104" s="26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Aj4PJM60+CYsMgcha78MiWnmZlZQiE97yaqNrl5+G31Ie0VJCCyLVos37VAL+t4W9iomq+y7DqEIEvMDuuUNw==" saltValue="+4GNukZA482AMl0YwVjn6g==" spinCount="100000" sheet="1" objects="1" scenarios="1"/>
  <dataConsolidate/>
  <phoneticPr fontId="4"/>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46" zoomScale="95" zoomScaleNormal="95" zoomScaleSheetLayoutView="55" workbookViewId="0"/>
  </sheetViews>
  <sheetFormatPr defaultColWidth="0" defaultRowHeight="13.5" customHeight="1" zeroHeight="1" x14ac:dyDescent="0.15"/>
  <cols>
    <col min="1" max="116" width="2.625" style="269" customWidth="1"/>
    <col min="117" max="16384" width="9" style="268" hidden="1"/>
  </cols>
  <sheetData>
    <row r="1" spans="2:116"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row>
    <row r="2" spans="2:116" x14ac:dyDescent="0.15"/>
    <row r="3" spans="2:116" x14ac:dyDescent="0.15"/>
    <row r="4" spans="2:116" x14ac:dyDescent="0.15">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row>
    <row r="5" spans="2:116" x14ac:dyDescent="0.15">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row>
    <row r="19" spans="9:116" x14ac:dyDescent="0.15"/>
    <row r="20" spans="9:116" x14ac:dyDescent="0.15"/>
    <row r="21" spans="9:116" x14ac:dyDescent="0.15">
      <c r="DL21" s="268"/>
    </row>
    <row r="22" spans="9:116" x14ac:dyDescent="0.15">
      <c r="DI22" s="268"/>
      <c r="DJ22" s="268"/>
      <c r="DK22" s="268"/>
      <c r="DL22" s="268"/>
    </row>
    <row r="23" spans="9:116" x14ac:dyDescent="0.15">
      <c r="CY23" s="268"/>
      <c r="CZ23" s="268"/>
      <c r="DA23" s="268"/>
      <c r="DB23" s="268"/>
      <c r="DC23" s="268"/>
      <c r="DD23" s="268"/>
      <c r="DE23" s="268"/>
      <c r="DF23" s="268"/>
      <c r="DG23" s="268"/>
      <c r="DH23" s="268"/>
      <c r="DI23" s="268"/>
      <c r="DJ23" s="268"/>
      <c r="DK23" s="268"/>
      <c r="DL23" s="26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8"/>
      <c r="DA35" s="268"/>
      <c r="DB35" s="268"/>
      <c r="DC35" s="268"/>
      <c r="DD35" s="268"/>
      <c r="DE35" s="268"/>
      <c r="DF35" s="268"/>
      <c r="DG35" s="268"/>
      <c r="DH35" s="268"/>
      <c r="DI35" s="268"/>
      <c r="DJ35" s="268"/>
      <c r="DK35" s="268"/>
      <c r="DL35" s="268"/>
    </row>
    <row r="36" spans="15:116" x14ac:dyDescent="0.15"/>
    <row r="37" spans="15:116" x14ac:dyDescent="0.15">
      <c r="DL37" s="268"/>
    </row>
    <row r="38" spans="15:116" x14ac:dyDescent="0.15">
      <c r="DI38" s="268"/>
      <c r="DJ38" s="268"/>
      <c r="DK38" s="268"/>
      <c r="DL38" s="268"/>
    </row>
    <row r="39" spans="15:116" x14ac:dyDescent="0.15"/>
    <row r="40" spans="15:116" x14ac:dyDescent="0.15"/>
    <row r="41" spans="15:116" x14ac:dyDescent="0.15"/>
    <row r="42" spans="15:116" x14ac:dyDescent="0.15"/>
    <row r="43" spans="15:116" x14ac:dyDescent="0.15">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c r="DF43" s="268"/>
      <c r="DG43" s="268"/>
      <c r="DH43" s="268"/>
      <c r="DI43" s="268"/>
      <c r="DJ43" s="268"/>
      <c r="DK43" s="268"/>
      <c r="DL43" s="268"/>
    </row>
    <row r="44" spans="15:116" x14ac:dyDescent="0.15">
      <c r="DL44" s="268"/>
    </row>
    <row r="45" spans="15:116" x14ac:dyDescent="0.15"/>
    <row r="46" spans="15:116" x14ac:dyDescent="0.15">
      <c r="DA46" s="268"/>
      <c r="DB46" s="268"/>
      <c r="DC46" s="268"/>
      <c r="DD46" s="268"/>
      <c r="DE46" s="268"/>
      <c r="DF46" s="268"/>
      <c r="DG46" s="268"/>
      <c r="DH46" s="268"/>
      <c r="DI46" s="268"/>
      <c r="DJ46" s="268"/>
      <c r="DK46" s="268"/>
      <c r="DL46" s="268"/>
    </row>
    <row r="47" spans="15:116" x14ac:dyDescent="0.15"/>
    <row r="48" spans="15:116" x14ac:dyDescent="0.15"/>
    <row r="49" spans="104:116" x14ac:dyDescent="0.15"/>
    <row r="50" spans="104:116" x14ac:dyDescent="0.15">
      <c r="CZ50" s="268"/>
      <c r="DA50" s="268"/>
      <c r="DB50" s="268"/>
      <c r="DC50" s="268"/>
      <c r="DD50" s="268"/>
      <c r="DE50" s="268"/>
      <c r="DF50" s="268"/>
      <c r="DG50" s="268"/>
      <c r="DH50" s="268"/>
      <c r="DI50" s="268"/>
      <c r="DJ50" s="268"/>
      <c r="DK50" s="268"/>
      <c r="DL50" s="268"/>
    </row>
    <row r="51" spans="104:116" x14ac:dyDescent="0.15"/>
    <row r="52" spans="104:116" x14ac:dyDescent="0.15"/>
    <row r="53" spans="104:116" x14ac:dyDescent="0.15">
      <c r="DL53" s="26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8"/>
      <c r="DD67" s="268"/>
      <c r="DE67" s="268"/>
      <c r="DF67" s="268"/>
      <c r="DG67" s="268"/>
      <c r="DH67" s="268"/>
      <c r="DI67" s="268"/>
      <c r="DJ67" s="268"/>
      <c r="DK67" s="268"/>
      <c r="DL67" s="26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6LvVTYq27qRX5bYZ1lHr2q97QZoFtdjtpATbbz/xE9N/DdJVBf28EX1OVOTQ7XgWp0gaqIuvAnrptyKyj/j4w==" saltValue="Rd+QEr6wkU3obMsL+bTlYg==" spinCount="100000" sheet="1" objects="1" scenarios="1"/>
  <dataConsolidate/>
  <phoneticPr fontId="4"/>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B46" workbookViewId="0"/>
  </sheetViews>
  <sheetFormatPr defaultColWidth="0" defaultRowHeight="13.5" customHeight="1" zeroHeight="1" x14ac:dyDescent="0.15"/>
  <cols>
    <col min="1" max="36" width="2.5" style="270" customWidth="1"/>
    <col min="37" max="44" width="17" style="270" customWidth="1"/>
    <col min="45" max="45" width="6.125" style="277" customWidth="1"/>
    <col min="46" max="46" width="3" style="275" customWidth="1"/>
    <col min="47" max="47" width="19.125" style="270" hidden="1" customWidth="1"/>
    <col min="48" max="52" width="12.625" style="270" hidden="1" customWidth="1"/>
    <col min="53" max="16384" width="8.625" style="270" hidden="1"/>
  </cols>
  <sheetData>
    <row r="1" spans="1:46" x14ac:dyDescent="0.15">
      <c r="AS1" s="271"/>
      <c r="AT1" s="271"/>
    </row>
    <row r="2" spans="1:46" x14ac:dyDescent="0.15">
      <c r="AS2" s="271"/>
      <c r="AT2" s="271"/>
    </row>
    <row r="3" spans="1:46" x14ac:dyDescent="0.15">
      <c r="AS3" s="271"/>
      <c r="AT3" s="271"/>
    </row>
    <row r="4" spans="1:46" x14ac:dyDescent="0.15">
      <c r="AS4" s="271"/>
      <c r="AT4" s="271"/>
    </row>
    <row r="5" spans="1:46" ht="17.25" x14ac:dyDescent="0.15">
      <c r="A5" s="272" t="s">
        <v>503</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4"/>
    </row>
    <row r="6" spans="1:46" x14ac:dyDescent="0.15">
      <c r="A6" s="275"/>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6" t="s">
        <v>504</v>
      </c>
      <c r="AL6" s="276"/>
      <c r="AM6" s="276"/>
      <c r="AN6" s="276"/>
      <c r="AO6" s="271"/>
      <c r="AP6" s="271"/>
      <c r="AQ6" s="271"/>
      <c r="AR6" s="271"/>
    </row>
    <row r="7" spans="1:46" x14ac:dyDescent="0.15">
      <c r="A7" s="275"/>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8"/>
      <c r="AL7" s="279"/>
      <c r="AM7" s="279"/>
      <c r="AN7" s="280"/>
      <c r="AO7" s="1190" t="s">
        <v>505</v>
      </c>
      <c r="AP7" s="281"/>
      <c r="AQ7" s="282" t="s">
        <v>506</v>
      </c>
      <c r="AR7" s="283"/>
    </row>
    <row r="8" spans="1:46" x14ac:dyDescent="0.15">
      <c r="A8" s="275"/>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84"/>
      <c r="AL8" s="285"/>
      <c r="AM8" s="285"/>
      <c r="AN8" s="286"/>
      <c r="AO8" s="1191"/>
      <c r="AP8" s="287" t="s">
        <v>507</v>
      </c>
      <c r="AQ8" s="288" t="s">
        <v>508</v>
      </c>
      <c r="AR8" s="289" t="s">
        <v>509</v>
      </c>
    </row>
    <row r="9" spans="1:46" x14ac:dyDescent="0.15">
      <c r="A9" s="275"/>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1192" t="s">
        <v>510</v>
      </c>
      <c r="AL9" s="1193"/>
      <c r="AM9" s="1193"/>
      <c r="AN9" s="1194"/>
      <c r="AO9" s="290">
        <v>2913275</v>
      </c>
      <c r="AP9" s="290">
        <v>82545</v>
      </c>
      <c r="AQ9" s="291">
        <v>69000</v>
      </c>
      <c r="AR9" s="292">
        <v>19.600000000000001</v>
      </c>
    </row>
    <row r="10" spans="1:46" x14ac:dyDescent="0.15">
      <c r="A10" s="275"/>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1192" t="s">
        <v>511</v>
      </c>
      <c r="AL10" s="1193"/>
      <c r="AM10" s="1193"/>
      <c r="AN10" s="1194"/>
      <c r="AO10" s="293">
        <v>504286</v>
      </c>
      <c r="AP10" s="293">
        <v>14289</v>
      </c>
      <c r="AQ10" s="294">
        <v>7980</v>
      </c>
      <c r="AR10" s="295">
        <v>79.099999999999994</v>
      </c>
    </row>
    <row r="11" spans="1:46" ht="13.5" customHeight="1" x14ac:dyDescent="0.15">
      <c r="A11" s="275"/>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1192" t="s">
        <v>512</v>
      </c>
      <c r="AL11" s="1193"/>
      <c r="AM11" s="1193"/>
      <c r="AN11" s="1194"/>
      <c r="AO11" s="293">
        <v>496892</v>
      </c>
      <c r="AP11" s="293">
        <v>14079</v>
      </c>
      <c r="AQ11" s="294">
        <v>8263</v>
      </c>
      <c r="AR11" s="295">
        <v>70.400000000000006</v>
      </c>
    </row>
    <row r="12" spans="1:46" ht="13.5" customHeight="1" x14ac:dyDescent="0.15">
      <c r="A12" s="275"/>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1192" t="s">
        <v>513</v>
      </c>
      <c r="AL12" s="1193"/>
      <c r="AM12" s="1193"/>
      <c r="AN12" s="1194"/>
      <c r="AO12" s="293" t="s">
        <v>514</v>
      </c>
      <c r="AP12" s="293" t="s">
        <v>514</v>
      </c>
      <c r="AQ12" s="294">
        <v>1174</v>
      </c>
      <c r="AR12" s="295" t="s">
        <v>514</v>
      </c>
    </row>
    <row r="13" spans="1:46" ht="13.5" customHeight="1" x14ac:dyDescent="0.15">
      <c r="A13" s="275"/>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1192" t="s">
        <v>515</v>
      </c>
      <c r="AL13" s="1193"/>
      <c r="AM13" s="1193"/>
      <c r="AN13" s="1194"/>
      <c r="AO13" s="293" t="s">
        <v>514</v>
      </c>
      <c r="AP13" s="293" t="s">
        <v>514</v>
      </c>
      <c r="AQ13" s="294">
        <v>18</v>
      </c>
      <c r="AR13" s="295" t="s">
        <v>514</v>
      </c>
    </row>
    <row r="14" spans="1:46" ht="13.5" customHeight="1" x14ac:dyDescent="0.15">
      <c r="A14" s="275"/>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1192" t="s">
        <v>516</v>
      </c>
      <c r="AL14" s="1193"/>
      <c r="AM14" s="1193"/>
      <c r="AN14" s="1194"/>
      <c r="AO14" s="293">
        <v>90415</v>
      </c>
      <c r="AP14" s="293">
        <v>2562</v>
      </c>
      <c r="AQ14" s="294">
        <v>2909</v>
      </c>
      <c r="AR14" s="295">
        <v>-11.9</v>
      </c>
    </row>
    <row r="15" spans="1:46" ht="13.5" customHeight="1" x14ac:dyDescent="0.15">
      <c r="A15" s="275"/>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1192" t="s">
        <v>517</v>
      </c>
      <c r="AL15" s="1193"/>
      <c r="AM15" s="1193"/>
      <c r="AN15" s="1194"/>
      <c r="AO15" s="293">
        <v>87616</v>
      </c>
      <c r="AP15" s="293">
        <v>2483</v>
      </c>
      <c r="AQ15" s="294">
        <v>1519</v>
      </c>
      <c r="AR15" s="295">
        <v>63.5</v>
      </c>
    </row>
    <row r="16" spans="1:46" x14ac:dyDescent="0.15">
      <c r="A16" s="275"/>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1195" t="s">
        <v>518</v>
      </c>
      <c r="AL16" s="1196"/>
      <c r="AM16" s="1196"/>
      <c r="AN16" s="1197"/>
      <c r="AO16" s="293">
        <v>-225888</v>
      </c>
      <c r="AP16" s="293">
        <v>-6400</v>
      </c>
      <c r="AQ16" s="294">
        <v>-6242</v>
      </c>
      <c r="AR16" s="295">
        <v>2.5</v>
      </c>
    </row>
    <row r="17" spans="1:46" x14ac:dyDescent="0.15">
      <c r="A17" s="275"/>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1195" t="s">
        <v>179</v>
      </c>
      <c r="AL17" s="1196"/>
      <c r="AM17" s="1196"/>
      <c r="AN17" s="1197"/>
      <c r="AO17" s="293">
        <v>3866596</v>
      </c>
      <c r="AP17" s="293">
        <v>109557</v>
      </c>
      <c r="AQ17" s="294">
        <v>84621</v>
      </c>
      <c r="AR17" s="295">
        <v>29.5</v>
      </c>
    </row>
    <row r="18" spans="1:46" x14ac:dyDescent="0.15">
      <c r="A18" s="275"/>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96"/>
      <c r="AR18" s="296"/>
    </row>
    <row r="19" spans="1:46" x14ac:dyDescent="0.15">
      <c r="A19" s="275"/>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t="s">
        <v>519</v>
      </c>
      <c r="AL19" s="271"/>
      <c r="AM19" s="271"/>
      <c r="AN19" s="271"/>
      <c r="AO19" s="271"/>
      <c r="AP19" s="271"/>
      <c r="AQ19" s="271"/>
      <c r="AR19" s="271"/>
    </row>
    <row r="20" spans="1:46" x14ac:dyDescent="0.15">
      <c r="A20" s="275"/>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97"/>
      <c r="AL20" s="298"/>
      <c r="AM20" s="298"/>
      <c r="AN20" s="299"/>
      <c r="AO20" s="300" t="s">
        <v>520</v>
      </c>
      <c r="AP20" s="301" t="s">
        <v>521</v>
      </c>
      <c r="AQ20" s="302" t="s">
        <v>522</v>
      </c>
      <c r="AR20" s="303"/>
    </row>
    <row r="21" spans="1:46" s="309" customFormat="1" x14ac:dyDescent="0.15">
      <c r="A21" s="304"/>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1187" t="s">
        <v>523</v>
      </c>
      <c r="AL21" s="1188"/>
      <c r="AM21" s="1188"/>
      <c r="AN21" s="1189"/>
      <c r="AO21" s="305">
        <v>11.05</v>
      </c>
      <c r="AP21" s="306">
        <v>8.0399999999999991</v>
      </c>
      <c r="AQ21" s="307">
        <v>3.01</v>
      </c>
      <c r="AR21" s="276"/>
      <c r="AS21" s="308"/>
      <c r="AT21" s="304"/>
    </row>
    <row r="22" spans="1:46" s="309" customFormat="1" x14ac:dyDescent="0.15">
      <c r="A22" s="304"/>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1187" t="s">
        <v>524</v>
      </c>
      <c r="AL22" s="1188"/>
      <c r="AM22" s="1188"/>
      <c r="AN22" s="1189"/>
      <c r="AO22" s="310">
        <v>96.8</v>
      </c>
      <c r="AP22" s="311">
        <v>97.7</v>
      </c>
      <c r="AQ22" s="312">
        <v>-0.9</v>
      </c>
      <c r="AR22" s="296"/>
      <c r="AS22" s="308"/>
      <c r="AT22" s="304"/>
    </row>
    <row r="23" spans="1:46" s="309" customFormat="1" x14ac:dyDescent="0.15">
      <c r="A23" s="304"/>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96"/>
      <c r="AQ23" s="296"/>
      <c r="AR23" s="296"/>
      <c r="AS23" s="308"/>
      <c r="AT23" s="304"/>
    </row>
    <row r="24" spans="1:46" s="309" customFormat="1" x14ac:dyDescent="0.15">
      <c r="A24" s="304"/>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96"/>
      <c r="AQ24" s="296"/>
      <c r="AR24" s="296"/>
      <c r="AS24" s="308"/>
      <c r="AT24" s="304"/>
    </row>
    <row r="25" spans="1:46" s="309" customFormat="1" x14ac:dyDescent="0.15">
      <c r="A25" s="313"/>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5"/>
      <c r="AQ25" s="315"/>
      <c r="AR25" s="315"/>
      <c r="AS25" s="316"/>
      <c r="AT25" s="304"/>
    </row>
    <row r="26" spans="1:46" s="309" customFormat="1" x14ac:dyDescent="0.15">
      <c r="A26" s="276" t="s">
        <v>525</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96"/>
      <c r="AQ26" s="296"/>
      <c r="AR26" s="296"/>
      <c r="AS26" s="276"/>
      <c r="AT26" s="276"/>
    </row>
    <row r="27" spans="1:46" x14ac:dyDescent="0.15">
      <c r="A27" s="317" t="s">
        <v>526</v>
      </c>
      <c r="AO27" s="271"/>
      <c r="AP27" s="271"/>
      <c r="AQ27" s="271"/>
      <c r="AR27" s="271"/>
      <c r="AS27" s="271"/>
      <c r="AT27" s="271"/>
    </row>
    <row r="28" spans="1:46" ht="17.25" x14ac:dyDescent="0.15">
      <c r="A28" s="272" t="s">
        <v>527</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318"/>
    </row>
    <row r="29" spans="1:46" x14ac:dyDescent="0.15">
      <c r="A29" s="275"/>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6" t="s">
        <v>528</v>
      </c>
      <c r="AL29" s="276"/>
      <c r="AM29" s="276"/>
      <c r="AN29" s="276"/>
      <c r="AO29" s="271"/>
      <c r="AP29" s="271"/>
      <c r="AQ29" s="271"/>
      <c r="AR29" s="271"/>
      <c r="AS29" s="319"/>
    </row>
    <row r="30" spans="1:46" x14ac:dyDescent="0.15">
      <c r="A30" s="275"/>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8"/>
      <c r="AL30" s="279"/>
      <c r="AM30" s="279"/>
      <c r="AN30" s="280"/>
      <c r="AO30" s="1190" t="s">
        <v>505</v>
      </c>
      <c r="AP30" s="281"/>
      <c r="AQ30" s="282" t="s">
        <v>506</v>
      </c>
      <c r="AR30" s="283"/>
    </row>
    <row r="31" spans="1:46" x14ac:dyDescent="0.15">
      <c r="A31" s="275"/>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84"/>
      <c r="AL31" s="285"/>
      <c r="AM31" s="285"/>
      <c r="AN31" s="286"/>
      <c r="AO31" s="1191"/>
      <c r="AP31" s="287" t="s">
        <v>507</v>
      </c>
      <c r="AQ31" s="288" t="s">
        <v>508</v>
      </c>
      <c r="AR31" s="289" t="s">
        <v>509</v>
      </c>
    </row>
    <row r="32" spans="1:46" ht="27" customHeight="1" x14ac:dyDescent="0.15">
      <c r="A32" s="275"/>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1203" t="s">
        <v>529</v>
      </c>
      <c r="AL32" s="1204"/>
      <c r="AM32" s="1204"/>
      <c r="AN32" s="1205"/>
      <c r="AO32" s="320">
        <v>1818144</v>
      </c>
      <c r="AP32" s="320">
        <v>51516</v>
      </c>
      <c r="AQ32" s="321">
        <v>49627</v>
      </c>
      <c r="AR32" s="322">
        <v>3.8</v>
      </c>
    </row>
    <row r="33" spans="1:46" ht="13.5" customHeight="1" x14ac:dyDescent="0.15">
      <c r="A33" s="275"/>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1203" t="s">
        <v>530</v>
      </c>
      <c r="AL33" s="1204"/>
      <c r="AM33" s="1204"/>
      <c r="AN33" s="1205"/>
      <c r="AO33" s="320" t="s">
        <v>514</v>
      </c>
      <c r="AP33" s="320" t="s">
        <v>514</v>
      </c>
      <c r="AQ33" s="321" t="s">
        <v>514</v>
      </c>
      <c r="AR33" s="322" t="s">
        <v>514</v>
      </c>
    </row>
    <row r="34" spans="1:46" ht="27" customHeight="1" x14ac:dyDescent="0.15">
      <c r="A34" s="275"/>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1203" t="s">
        <v>531</v>
      </c>
      <c r="AL34" s="1204"/>
      <c r="AM34" s="1204"/>
      <c r="AN34" s="1205"/>
      <c r="AO34" s="320" t="s">
        <v>514</v>
      </c>
      <c r="AP34" s="320" t="s">
        <v>514</v>
      </c>
      <c r="AQ34" s="321">
        <v>64</v>
      </c>
      <c r="AR34" s="322" t="s">
        <v>514</v>
      </c>
    </row>
    <row r="35" spans="1:46" ht="27" customHeight="1" x14ac:dyDescent="0.15">
      <c r="A35" s="275"/>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1203" t="s">
        <v>532</v>
      </c>
      <c r="AL35" s="1204"/>
      <c r="AM35" s="1204"/>
      <c r="AN35" s="1205"/>
      <c r="AO35" s="320">
        <v>1910634</v>
      </c>
      <c r="AP35" s="320">
        <v>54136</v>
      </c>
      <c r="AQ35" s="321">
        <v>20466</v>
      </c>
      <c r="AR35" s="322">
        <v>164.5</v>
      </c>
    </row>
    <row r="36" spans="1:46" ht="27" customHeight="1" x14ac:dyDescent="0.15">
      <c r="A36" s="275"/>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1203" t="s">
        <v>533</v>
      </c>
      <c r="AL36" s="1204"/>
      <c r="AM36" s="1204"/>
      <c r="AN36" s="1205"/>
      <c r="AO36" s="320">
        <v>81660</v>
      </c>
      <c r="AP36" s="320">
        <v>2314</v>
      </c>
      <c r="AQ36" s="321">
        <v>2860</v>
      </c>
      <c r="AR36" s="322">
        <v>-19.100000000000001</v>
      </c>
    </row>
    <row r="37" spans="1:46" ht="13.5" customHeight="1" x14ac:dyDescent="0.15">
      <c r="A37" s="275"/>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1203" t="s">
        <v>534</v>
      </c>
      <c r="AL37" s="1204"/>
      <c r="AM37" s="1204"/>
      <c r="AN37" s="1205"/>
      <c r="AO37" s="320">
        <v>16844</v>
      </c>
      <c r="AP37" s="320">
        <v>477</v>
      </c>
      <c r="AQ37" s="321">
        <v>677</v>
      </c>
      <c r="AR37" s="322">
        <v>-29.5</v>
      </c>
    </row>
    <row r="38" spans="1:46" ht="27" customHeight="1" x14ac:dyDescent="0.15">
      <c r="A38" s="275"/>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1206" t="s">
        <v>535</v>
      </c>
      <c r="AL38" s="1207"/>
      <c r="AM38" s="1207"/>
      <c r="AN38" s="1208"/>
      <c r="AO38" s="323" t="s">
        <v>514</v>
      </c>
      <c r="AP38" s="323" t="s">
        <v>514</v>
      </c>
      <c r="AQ38" s="324">
        <v>4</v>
      </c>
      <c r="AR38" s="312" t="s">
        <v>514</v>
      </c>
      <c r="AS38" s="319"/>
    </row>
    <row r="39" spans="1:46" x14ac:dyDescent="0.15">
      <c r="A39" s="275"/>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1206" t="s">
        <v>536</v>
      </c>
      <c r="AL39" s="1207"/>
      <c r="AM39" s="1207"/>
      <c r="AN39" s="1208"/>
      <c r="AO39" s="320">
        <v>-174107</v>
      </c>
      <c r="AP39" s="320">
        <v>-4933</v>
      </c>
      <c r="AQ39" s="321">
        <v>-4704</v>
      </c>
      <c r="AR39" s="322">
        <v>4.9000000000000004</v>
      </c>
      <c r="AS39" s="319"/>
    </row>
    <row r="40" spans="1:46" ht="27" customHeight="1" x14ac:dyDescent="0.15">
      <c r="A40" s="275"/>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1203" t="s">
        <v>537</v>
      </c>
      <c r="AL40" s="1204"/>
      <c r="AM40" s="1204"/>
      <c r="AN40" s="1205"/>
      <c r="AO40" s="320">
        <v>-2388480</v>
      </c>
      <c r="AP40" s="320">
        <v>-67676</v>
      </c>
      <c r="AQ40" s="321">
        <v>-47177</v>
      </c>
      <c r="AR40" s="322">
        <v>43.5</v>
      </c>
      <c r="AS40" s="319"/>
    </row>
    <row r="41" spans="1:46" x14ac:dyDescent="0.15">
      <c r="A41" s="275"/>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1209" t="s">
        <v>291</v>
      </c>
      <c r="AL41" s="1210"/>
      <c r="AM41" s="1210"/>
      <c r="AN41" s="1211"/>
      <c r="AO41" s="320">
        <v>1264695</v>
      </c>
      <c r="AP41" s="320">
        <v>35834</v>
      </c>
      <c r="AQ41" s="321">
        <v>21817</v>
      </c>
      <c r="AR41" s="322">
        <v>64.2</v>
      </c>
      <c r="AS41" s="319"/>
    </row>
    <row r="42" spans="1:46" x14ac:dyDescent="0.15">
      <c r="A42" s="275"/>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325" t="s">
        <v>538</v>
      </c>
      <c r="AL42" s="271"/>
      <c r="AM42" s="271"/>
      <c r="AN42" s="271"/>
      <c r="AO42" s="271"/>
      <c r="AP42" s="271"/>
      <c r="AQ42" s="296"/>
      <c r="AR42" s="296"/>
      <c r="AS42" s="319"/>
    </row>
    <row r="43" spans="1:46" x14ac:dyDescent="0.15">
      <c r="A43" s="275"/>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326"/>
      <c r="AQ43" s="296"/>
      <c r="AR43" s="271"/>
      <c r="AS43" s="319"/>
    </row>
    <row r="44" spans="1:46" x14ac:dyDescent="0.15">
      <c r="A44" s="27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96"/>
      <c r="AR44" s="271"/>
    </row>
    <row r="45" spans="1:46" x14ac:dyDescent="0.15">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327"/>
      <c r="AR45" s="273"/>
      <c r="AS45" s="273"/>
      <c r="AT45" s="271"/>
    </row>
    <row r="46" spans="1:46" x14ac:dyDescent="0.15">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271"/>
    </row>
    <row r="47" spans="1:46" ht="17.25" customHeight="1" x14ac:dyDescent="0.15">
      <c r="A47" s="329" t="s">
        <v>539</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row>
    <row r="48" spans="1:46" x14ac:dyDescent="0.15">
      <c r="A48" s="275"/>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330" t="s">
        <v>540</v>
      </c>
      <c r="AL48" s="330"/>
      <c r="AM48" s="330"/>
      <c r="AN48" s="330"/>
      <c r="AO48" s="330"/>
      <c r="AP48" s="330"/>
      <c r="AQ48" s="331"/>
      <c r="AR48" s="330"/>
    </row>
    <row r="49" spans="1:44" ht="13.5" customHeight="1" x14ac:dyDescent="0.15">
      <c r="A49" s="275"/>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332"/>
      <c r="AL49" s="333"/>
      <c r="AM49" s="1198" t="s">
        <v>505</v>
      </c>
      <c r="AN49" s="1200" t="s">
        <v>541</v>
      </c>
      <c r="AO49" s="1201"/>
      <c r="AP49" s="1201"/>
      <c r="AQ49" s="1201"/>
      <c r="AR49" s="1202"/>
    </row>
    <row r="50" spans="1:44" x14ac:dyDescent="0.15">
      <c r="A50" s="275"/>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334"/>
      <c r="AL50" s="335"/>
      <c r="AM50" s="1199"/>
      <c r="AN50" s="336" t="s">
        <v>542</v>
      </c>
      <c r="AO50" s="337" t="s">
        <v>543</v>
      </c>
      <c r="AP50" s="338" t="s">
        <v>544</v>
      </c>
      <c r="AQ50" s="339" t="s">
        <v>545</v>
      </c>
      <c r="AR50" s="340" t="s">
        <v>546</v>
      </c>
    </row>
    <row r="51" spans="1:44" x14ac:dyDescent="0.15">
      <c r="A51" s="275"/>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332" t="s">
        <v>547</v>
      </c>
      <c r="AL51" s="333"/>
      <c r="AM51" s="341">
        <v>2756909</v>
      </c>
      <c r="AN51" s="342">
        <v>73433</v>
      </c>
      <c r="AO51" s="343">
        <v>-8.5</v>
      </c>
      <c r="AP51" s="344">
        <v>90961</v>
      </c>
      <c r="AQ51" s="345">
        <v>20.100000000000001</v>
      </c>
      <c r="AR51" s="346">
        <v>-28.6</v>
      </c>
    </row>
    <row r="52" spans="1:44" x14ac:dyDescent="0.15">
      <c r="A52" s="27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347"/>
      <c r="AL52" s="348" t="s">
        <v>548</v>
      </c>
      <c r="AM52" s="349">
        <v>733373</v>
      </c>
      <c r="AN52" s="350">
        <v>19534</v>
      </c>
      <c r="AO52" s="351">
        <v>-2</v>
      </c>
      <c r="AP52" s="352">
        <v>37720</v>
      </c>
      <c r="AQ52" s="353">
        <v>7.1</v>
      </c>
      <c r="AR52" s="354">
        <v>-9.1</v>
      </c>
    </row>
    <row r="53" spans="1:44" x14ac:dyDescent="0.15">
      <c r="A53" s="275"/>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332" t="s">
        <v>549</v>
      </c>
      <c r="AL53" s="333"/>
      <c r="AM53" s="341">
        <v>4278329</v>
      </c>
      <c r="AN53" s="342">
        <v>115474</v>
      </c>
      <c r="AO53" s="343">
        <v>57.3</v>
      </c>
      <c r="AP53" s="344">
        <v>106614</v>
      </c>
      <c r="AQ53" s="345">
        <v>17.2</v>
      </c>
      <c r="AR53" s="346">
        <v>40.1</v>
      </c>
    </row>
    <row r="54" spans="1:44" x14ac:dyDescent="0.15">
      <c r="A54" s="27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347"/>
      <c r="AL54" s="348" t="s">
        <v>548</v>
      </c>
      <c r="AM54" s="349">
        <v>952544</v>
      </c>
      <c r="AN54" s="350">
        <v>25710</v>
      </c>
      <c r="AO54" s="351">
        <v>31.6</v>
      </c>
      <c r="AP54" s="352">
        <v>45545</v>
      </c>
      <c r="AQ54" s="353">
        <v>20.7</v>
      </c>
      <c r="AR54" s="354">
        <v>10.9</v>
      </c>
    </row>
    <row r="55" spans="1:44" x14ac:dyDescent="0.15">
      <c r="A55" s="275"/>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332" t="s">
        <v>550</v>
      </c>
      <c r="AL55" s="333"/>
      <c r="AM55" s="341">
        <v>2819511</v>
      </c>
      <c r="AN55" s="342">
        <v>77152</v>
      </c>
      <c r="AO55" s="343">
        <v>-33.200000000000003</v>
      </c>
      <c r="AP55" s="344">
        <v>81768</v>
      </c>
      <c r="AQ55" s="345">
        <v>-23.3</v>
      </c>
      <c r="AR55" s="346">
        <v>-9.9</v>
      </c>
    </row>
    <row r="56" spans="1:44" x14ac:dyDescent="0.15">
      <c r="A56" s="275"/>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347"/>
      <c r="AL56" s="348" t="s">
        <v>548</v>
      </c>
      <c r="AM56" s="349">
        <v>1379067</v>
      </c>
      <c r="AN56" s="350">
        <v>37736</v>
      </c>
      <c r="AO56" s="351">
        <v>46.8</v>
      </c>
      <c r="AP56" s="352">
        <v>37917</v>
      </c>
      <c r="AQ56" s="353">
        <v>-16.7</v>
      </c>
      <c r="AR56" s="354">
        <v>63.5</v>
      </c>
    </row>
    <row r="57" spans="1:44" x14ac:dyDescent="0.15">
      <c r="A57" s="275"/>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332" t="s">
        <v>551</v>
      </c>
      <c r="AL57" s="333"/>
      <c r="AM57" s="341">
        <v>3048759</v>
      </c>
      <c r="AN57" s="342">
        <v>84917</v>
      </c>
      <c r="AO57" s="343">
        <v>10.1</v>
      </c>
      <c r="AP57" s="344">
        <v>65876</v>
      </c>
      <c r="AQ57" s="345">
        <v>-19.399999999999999</v>
      </c>
      <c r="AR57" s="346">
        <v>29.5</v>
      </c>
    </row>
    <row r="58" spans="1:44" x14ac:dyDescent="0.15">
      <c r="A58" s="275"/>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347"/>
      <c r="AL58" s="348" t="s">
        <v>548</v>
      </c>
      <c r="AM58" s="349">
        <v>2218908</v>
      </c>
      <c r="AN58" s="350">
        <v>61803</v>
      </c>
      <c r="AO58" s="351">
        <v>63.8</v>
      </c>
      <c r="AP58" s="352">
        <v>36484</v>
      </c>
      <c r="AQ58" s="353">
        <v>-3.8</v>
      </c>
      <c r="AR58" s="354">
        <v>67.599999999999994</v>
      </c>
    </row>
    <row r="59" spans="1:44" x14ac:dyDescent="0.15">
      <c r="A59" s="275"/>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332" t="s">
        <v>552</v>
      </c>
      <c r="AL59" s="333"/>
      <c r="AM59" s="341">
        <v>2144635</v>
      </c>
      <c r="AN59" s="342">
        <v>60767</v>
      </c>
      <c r="AO59" s="343">
        <v>-28.4</v>
      </c>
      <c r="AP59" s="344">
        <v>68468</v>
      </c>
      <c r="AQ59" s="345">
        <v>3.9</v>
      </c>
      <c r="AR59" s="346">
        <v>-32.299999999999997</v>
      </c>
    </row>
    <row r="60" spans="1:44" x14ac:dyDescent="0.15">
      <c r="A60" s="275"/>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347"/>
      <c r="AL60" s="348" t="s">
        <v>548</v>
      </c>
      <c r="AM60" s="349">
        <v>1211767</v>
      </c>
      <c r="AN60" s="350">
        <v>34334</v>
      </c>
      <c r="AO60" s="351">
        <v>-44.4</v>
      </c>
      <c r="AP60" s="352">
        <v>34140</v>
      </c>
      <c r="AQ60" s="353">
        <v>-6.4</v>
      </c>
      <c r="AR60" s="354">
        <v>-38</v>
      </c>
    </row>
    <row r="61" spans="1:44" x14ac:dyDescent="0.15">
      <c r="A61" s="275"/>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332" t="s">
        <v>553</v>
      </c>
      <c r="AL61" s="355"/>
      <c r="AM61" s="356">
        <v>3009629</v>
      </c>
      <c r="AN61" s="357">
        <v>82349</v>
      </c>
      <c r="AO61" s="358">
        <v>-0.5</v>
      </c>
      <c r="AP61" s="359">
        <v>82737</v>
      </c>
      <c r="AQ61" s="360">
        <v>-0.3</v>
      </c>
      <c r="AR61" s="346">
        <v>-0.2</v>
      </c>
    </row>
    <row r="62" spans="1:44" x14ac:dyDescent="0.15">
      <c r="A62" s="27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347"/>
      <c r="AL62" s="348" t="s">
        <v>548</v>
      </c>
      <c r="AM62" s="349">
        <v>1299132</v>
      </c>
      <c r="AN62" s="350">
        <v>35823</v>
      </c>
      <c r="AO62" s="351">
        <v>19.2</v>
      </c>
      <c r="AP62" s="352">
        <v>38361</v>
      </c>
      <c r="AQ62" s="353">
        <v>0.2</v>
      </c>
      <c r="AR62" s="354">
        <v>19</v>
      </c>
    </row>
    <row r="63" spans="1:44" x14ac:dyDescent="0.15">
      <c r="A63" s="27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row>
    <row r="64" spans="1:44" x14ac:dyDescent="0.15">
      <c r="A64" s="275"/>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row>
    <row r="65" spans="1:46" x14ac:dyDescent="0.15">
      <c r="A65" s="275"/>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row>
    <row r="66" spans="1:46" x14ac:dyDescent="0.15">
      <c r="A66" s="361"/>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62"/>
    </row>
    <row r="67" spans="1:46" ht="13.5" hidden="1" customHeight="1" x14ac:dyDescent="0.15">
      <c r="AK67" s="271"/>
      <c r="AL67" s="271"/>
      <c r="AM67" s="271"/>
      <c r="AN67" s="271"/>
      <c r="AO67" s="271"/>
      <c r="AP67" s="271"/>
      <c r="AQ67" s="271"/>
      <c r="AR67" s="271"/>
      <c r="AS67" s="271"/>
      <c r="AT67" s="271"/>
    </row>
    <row r="68" spans="1:46" ht="13.5" hidden="1" customHeight="1" x14ac:dyDescent="0.15">
      <c r="AK68" s="271"/>
      <c r="AL68" s="271"/>
      <c r="AM68" s="271"/>
      <c r="AN68" s="271"/>
      <c r="AO68" s="271"/>
      <c r="AP68" s="271"/>
      <c r="AQ68" s="271"/>
      <c r="AR68" s="271"/>
    </row>
    <row r="69" spans="1:46" ht="13.5" hidden="1" customHeight="1" x14ac:dyDescent="0.15">
      <c r="AK69" s="271"/>
      <c r="AL69" s="271"/>
      <c r="AM69" s="271"/>
      <c r="AN69" s="271"/>
      <c r="AO69" s="271"/>
      <c r="AP69" s="271"/>
      <c r="AQ69" s="271"/>
      <c r="AR69" s="271"/>
    </row>
    <row r="70" spans="1:46" hidden="1" x14ac:dyDescent="0.15">
      <c r="AK70" s="271"/>
      <c r="AL70" s="271"/>
      <c r="AM70" s="271"/>
      <c r="AN70" s="271"/>
      <c r="AO70" s="271"/>
      <c r="AP70" s="271"/>
      <c r="AQ70" s="271"/>
      <c r="AR70" s="271"/>
    </row>
    <row r="71" spans="1:46" hidden="1" x14ac:dyDescent="0.15">
      <c r="AK71" s="271"/>
      <c r="AL71" s="271"/>
      <c r="AM71" s="271"/>
      <c r="AN71" s="271"/>
      <c r="AO71" s="271"/>
      <c r="AP71" s="271"/>
      <c r="AQ71" s="271"/>
      <c r="AR71" s="271"/>
    </row>
    <row r="72" spans="1:46" hidden="1" x14ac:dyDescent="0.15">
      <c r="AK72" s="271"/>
      <c r="AL72" s="271"/>
      <c r="AM72" s="271"/>
      <c r="AN72" s="271"/>
      <c r="AO72" s="271"/>
      <c r="AP72" s="271"/>
      <c r="AQ72" s="271"/>
      <c r="AR72" s="271"/>
    </row>
    <row r="73" spans="1:46" hidden="1" x14ac:dyDescent="0.15">
      <c r="AK73" s="271"/>
      <c r="AL73" s="271"/>
      <c r="AM73" s="271"/>
      <c r="AN73" s="271"/>
      <c r="AO73" s="271"/>
      <c r="AP73" s="271"/>
      <c r="AQ73" s="271"/>
      <c r="AR73" s="271"/>
    </row>
    <row r="74" spans="1:46" hidden="1" x14ac:dyDescent="0.15"/>
  </sheetData>
  <sheetProtection algorithmName="SHA-512" hashValue="DtNZiaNNvQp2aHHemxfgYCmW/7YLg5ynU6Xqx40uJmjA7eLJl5Eym020lzzFBqIDA7LLVnCJhyYfpXmeE2RgCg==" saltValue="xUAiGUDnTTIReikvf7yg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4"/>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E85" zoomScaleNormal="100" zoomScaleSheetLayoutView="55" workbookViewId="0"/>
  </sheetViews>
  <sheetFormatPr defaultColWidth="0" defaultRowHeight="13.5" customHeight="1" zeroHeight="1" x14ac:dyDescent="0.15"/>
  <cols>
    <col min="1" max="125" width="2.5" style="269" customWidth="1"/>
    <col min="126" max="16384" width="9" style="268" hidden="1"/>
  </cols>
  <sheetData>
    <row r="1" spans="2:125"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2:125" x14ac:dyDescent="0.15">
      <c r="B2" s="268"/>
      <c r="DG2" s="268"/>
    </row>
    <row r="3" spans="2:125" x14ac:dyDescent="0.15">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H3" s="268"/>
      <c r="DI3" s="268"/>
      <c r="DJ3" s="268"/>
      <c r="DK3" s="268"/>
      <c r="DL3" s="268"/>
      <c r="DM3" s="268"/>
      <c r="DN3" s="268"/>
      <c r="DO3" s="268"/>
      <c r="DP3" s="268"/>
      <c r="DQ3" s="268"/>
      <c r="DR3" s="268"/>
      <c r="DS3" s="268"/>
      <c r="DT3" s="268"/>
      <c r="DU3" s="268"/>
    </row>
    <row r="4" spans="2:125" x14ac:dyDescent="0.15"/>
    <row r="5" spans="2:125" x14ac:dyDescent="0.15"/>
    <row r="6" spans="2:125" x14ac:dyDescent="0.15"/>
    <row r="7" spans="2:125" x14ac:dyDescent="0.15"/>
    <row r="8" spans="2:125" x14ac:dyDescent="0.15"/>
    <row r="9" spans="2:125" x14ac:dyDescent="0.15">
      <c r="DU9" s="26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8"/>
    </row>
    <row r="18" spans="125:125" x14ac:dyDescent="0.15"/>
    <row r="19" spans="125:125" x14ac:dyDescent="0.15"/>
    <row r="20" spans="125:125" x14ac:dyDescent="0.15">
      <c r="DU20" s="268"/>
    </row>
    <row r="21" spans="125:125" x14ac:dyDescent="0.15">
      <c r="DU21" s="26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8"/>
    </row>
    <row r="29" spans="125:125" x14ac:dyDescent="0.15"/>
    <row r="30" spans="125:125" x14ac:dyDescent="0.15"/>
    <row r="31" spans="125:125" x14ac:dyDescent="0.15"/>
    <row r="32" spans="125:125" x14ac:dyDescent="0.15"/>
    <row r="33" spans="2:125" x14ac:dyDescent="0.15">
      <c r="B33" s="268"/>
      <c r="G33" s="268"/>
      <c r="I33" s="268"/>
    </row>
    <row r="34" spans="2:125" x14ac:dyDescent="0.15">
      <c r="C34" s="268"/>
      <c r="P34" s="268"/>
      <c r="DE34" s="268"/>
      <c r="DH34" s="268"/>
    </row>
    <row r="35" spans="2:125" x14ac:dyDescent="0.15">
      <c r="D35" s="268"/>
      <c r="E35" s="268"/>
      <c r="DG35" s="268"/>
      <c r="DJ35" s="268"/>
      <c r="DP35" s="268"/>
      <c r="DQ35" s="268"/>
      <c r="DR35" s="268"/>
      <c r="DS35" s="268"/>
      <c r="DT35" s="268"/>
      <c r="DU35" s="268"/>
    </row>
    <row r="36" spans="2:125" x14ac:dyDescent="0.15">
      <c r="F36" s="268"/>
      <c r="H36" s="268"/>
      <c r="J36" s="268"/>
      <c r="K36" s="268"/>
      <c r="L36" s="268"/>
      <c r="M36" s="268"/>
      <c r="N36" s="268"/>
      <c r="O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68"/>
      <c r="DA36" s="268"/>
      <c r="DB36" s="268"/>
      <c r="DC36" s="268"/>
      <c r="DD36" s="268"/>
      <c r="DF36" s="268"/>
      <c r="DI36" s="268"/>
      <c r="DK36" s="268"/>
      <c r="DL36" s="268"/>
      <c r="DM36" s="268"/>
      <c r="DN36" s="268"/>
      <c r="DO36" s="268"/>
      <c r="DP36" s="268"/>
      <c r="DQ36" s="268"/>
      <c r="DR36" s="268"/>
      <c r="DS36" s="268"/>
      <c r="DT36" s="268"/>
      <c r="DU36" s="268"/>
    </row>
    <row r="37" spans="2:125" x14ac:dyDescent="0.15">
      <c r="DU37" s="268"/>
    </row>
    <row r="38" spans="2:125" x14ac:dyDescent="0.15">
      <c r="DT38" s="268"/>
      <c r="DU38" s="268"/>
    </row>
    <row r="39" spans="2:125" x14ac:dyDescent="0.15"/>
    <row r="40" spans="2:125" x14ac:dyDescent="0.15">
      <c r="DH40" s="268"/>
    </row>
    <row r="41" spans="2:125" x14ac:dyDescent="0.15">
      <c r="DE41" s="268"/>
    </row>
    <row r="42" spans="2:125" x14ac:dyDescent="0.15">
      <c r="DG42" s="268"/>
      <c r="DJ42" s="268"/>
    </row>
    <row r="43" spans="2:125" x14ac:dyDescent="0.15">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F43" s="268"/>
      <c r="DI43" s="268"/>
      <c r="DK43" s="268"/>
      <c r="DL43" s="268"/>
      <c r="DM43" s="268"/>
      <c r="DN43" s="268"/>
      <c r="DO43" s="268"/>
      <c r="DP43" s="268"/>
      <c r="DQ43" s="268"/>
      <c r="DR43" s="268"/>
      <c r="DS43" s="268"/>
      <c r="DT43" s="268"/>
      <c r="DU43" s="268"/>
    </row>
    <row r="44" spans="2:125" x14ac:dyDescent="0.15">
      <c r="DU44" s="268"/>
    </row>
    <row r="45" spans="2:125" x14ac:dyDescent="0.15"/>
    <row r="46" spans="2:125" x14ac:dyDescent="0.15"/>
    <row r="47" spans="2:125" x14ac:dyDescent="0.15"/>
    <row r="48" spans="2:125" x14ac:dyDescent="0.15">
      <c r="DT48" s="268"/>
      <c r="DU48" s="268"/>
    </row>
    <row r="49" spans="120:125" x14ac:dyDescent="0.15">
      <c r="DU49" s="268"/>
    </row>
    <row r="50" spans="120:125" x14ac:dyDescent="0.15">
      <c r="DU50" s="268"/>
    </row>
    <row r="51" spans="120:125" x14ac:dyDescent="0.15">
      <c r="DP51" s="268"/>
      <c r="DQ51" s="268"/>
      <c r="DR51" s="268"/>
      <c r="DS51" s="268"/>
      <c r="DT51" s="268"/>
      <c r="DU51" s="268"/>
    </row>
    <row r="52" spans="120:125" x14ac:dyDescent="0.15"/>
    <row r="53" spans="120:125" x14ac:dyDescent="0.15"/>
    <row r="54" spans="120:125" x14ac:dyDescent="0.15">
      <c r="DU54" s="268"/>
    </row>
    <row r="55" spans="120:125" x14ac:dyDescent="0.15"/>
    <row r="56" spans="120:125" x14ac:dyDescent="0.15"/>
    <row r="57" spans="120:125" x14ac:dyDescent="0.15"/>
    <row r="58" spans="120:125" x14ac:dyDescent="0.15">
      <c r="DU58" s="268"/>
    </row>
    <row r="59" spans="120:125" x14ac:dyDescent="0.15"/>
    <row r="60" spans="120:125" x14ac:dyDescent="0.15"/>
    <row r="61" spans="120:125" x14ac:dyDescent="0.15"/>
    <row r="62" spans="120:125" x14ac:dyDescent="0.15"/>
    <row r="63" spans="120:125" x14ac:dyDescent="0.15">
      <c r="DU63" s="268"/>
    </row>
    <row r="64" spans="120:125" x14ac:dyDescent="0.15">
      <c r="DT64" s="268"/>
      <c r="DU64" s="268"/>
    </row>
    <row r="65" spans="123:125" x14ac:dyDescent="0.15"/>
    <row r="66" spans="123:125" x14ac:dyDescent="0.15"/>
    <row r="67" spans="123:125" x14ac:dyDescent="0.15"/>
    <row r="68" spans="123:125" x14ac:dyDescent="0.15"/>
    <row r="69" spans="123:125" x14ac:dyDescent="0.15">
      <c r="DS69" s="268"/>
      <c r="DT69" s="268"/>
      <c r="DU69" s="26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8"/>
    </row>
    <row r="83" spans="116:125" x14ac:dyDescent="0.15">
      <c r="DM83" s="268"/>
      <c r="DN83" s="268"/>
      <c r="DO83" s="268"/>
      <c r="DP83" s="268"/>
      <c r="DQ83" s="268"/>
      <c r="DR83" s="268"/>
      <c r="DS83" s="268"/>
      <c r="DT83" s="268"/>
      <c r="DU83" s="268"/>
    </row>
    <row r="84" spans="116:125" x14ac:dyDescent="0.15"/>
    <row r="85" spans="116:125" x14ac:dyDescent="0.15"/>
    <row r="86" spans="116:125" x14ac:dyDescent="0.15"/>
    <row r="87" spans="116:125" x14ac:dyDescent="0.15"/>
    <row r="88" spans="116:125" x14ac:dyDescent="0.15">
      <c r="DU88" s="26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8"/>
      <c r="DT94" s="268"/>
      <c r="DU94" s="268"/>
    </row>
    <row r="95" spans="116:125" ht="13.5" customHeight="1" x14ac:dyDescent="0.15">
      <c r="DU95" s="26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8"/>
    </row>
    <row r="102" spans="124:125" ht="13.5" customHeight="1" x14ac:dyDescent="0.15"/>
    <row r="103" spans="124:125" ht="13.5" customHeight="1" x14ac:dyDescent="0.15"/>
    <row r="104" spans="124:125" ht="13.5" customHeight="1" x14ac:dyDescent="0.15">
      <c r="DT104" s="268"/>
      <c r="DU104" s="26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8"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cPWd4hpNWLefUROl41Y3Rrwt7oxh7oXRPV4h7qF7//fbbw1+Zy0cOyefYTNcTgKr/SFDAVs2xH+F3VEC1oPTQ==" saltValue="Xhlcn5s4y0nuBC37D50N/w==" spinCount="100000" sheet="1" objects="1" scenarios="1"/>
  <dataConsolidate/>
  <phoneticPr fontId="4"/>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X82" zoomScaleNormal="100" zoomScaleSheetLayoutView="55" workbookViewId="0"/>
  </sheetViews>
  <sheetFormatPr defaultColWidth="0" defaultRowHeight="13.5" customHeight="1" zeroHeight="1" x14ac:dyDescent="0.15"/>
  <cols>
    <col min="1" max="125" width="2.5" style="269" customWidth="1"/>
    <col min="126" max="142" width="0" style="268" hidden="1" customWidth="1"/>
    <col min="143" max="16384" width="9" style="268" hidden="1"/>
  </cols>
  <sheetData>
    <row r="1" spans="1:125" ht="13.5" customHeight="1"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1:125" x14ac:dyDescent="0.15">
      <c r="B2" s="268"/>
      <c r="T2" s="268"/>
    </row>
    <row r="3" spans="1:125"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8"/>
      <c r="G33" s="268"/>
      <c r="I33" s="268"/>
    </row>
    <row r="34" spans="2:125" x14ac:dyDescent="0.15">
      <c r="C34" s="268"/>
      <c r="P34" s="268"/>
      <c r="R34" s="268"/>
      <c r="U34" s="268"/>
    </row>
    <row r="35" spans="2:125" x14ac:dyDescent="0.15">
      <c r="D35" s="268"/>
      <c r="E35" s="268"/>
      <c r="T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c r="DF35" s="268"/>
      <c r="DG35" s="268"/>
      <c r="DH35" s="268"/>
      <c r="DI35" s="268"/>
      <c r="DJ35" s="268"/>
      <c r="DK35" s="268"/>
      <c r="DL35" s="268"/>
      <c r="DM35" s="268"/>
      <c r="DN35" s="268"/>
      <c r="DO35" s="268"/>
      <c r="DP35" s="268"/>
      <c r="DQ35" s="268"/>
      <c r="DR35" s="268"/>
      <c r="DS35" s="268"/>
      <c r="DT35" s="268"/>
      <c r="DU35" s="268"/>
    </row>
    <row r="36" spans="2:125" x14ac:dyDescent="0.15">
      <c r="F36" s="268"/>
      <c r="H36" s="268"/>
      <c r="J36" s="268"/>
      <c r="K36" s="268"/>
      <c r="L36" s="268"/>
      <c r="M36" s="268"/>
      <c r="N36" s="268"/>
      <c r="O36" s="268"/>
      <c r="Q36" s="268"/>
      <c r="S36" s="268"/>
      <c r="V36" s="268"/>
    </row>
    <row r="37" spans="2:125" x14ac:dyDescent="0.15"/>
    <row r="38" spans="2:125" x14ac:dyDescent="0.15"/>
    <row r="39" spans="2:125" x14ac:dyDescent="0.15"/>
    <row r="40" spans="2:125" x14ac:dyDescent="0.15">
      <c r="U40" s="268"/>
    </row>
    <row r="41" spans="2:125" x14ac:dyDescent="0.15">
      <c r="R41" s="268"/>
    </row>
    <row r="42" spans="2:125" x14ac:dyDescent="0.15">
      <c r="T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row>
    <row r="43" spans="2:125" x14ac:dyDescent="0.15">
      <c r="Q43" s="268"/>
      <c r="S43" s="268"/>
      <c r="V43" s="26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fBUg2TOA8sslHkrrXeM4qm5BtnTPR17GnCPE/IcQonIuf9lBtZouUt6+1u/ewDRNrJ27QL3OItshvDHv7B/pw==" saltValue="S186svUArctBLW4k7UAAJA==" spinCount="100000" sheet="1" objects="1" scenarios="1"/>
  <dataConsolidate/>
  <phoneticPr fontId="4"/>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24.43</v>
      </c>
      <c r="G47" s="12">
        <v>27</v>
      </c>
      <c r="H47" s="12">
        <v>29.41</v>
      </c>
      <c r="I47" s="12">
        <v>32.630000000000003</v>
      </c>
      <c r="J47" s="13">
        <v>35.47</v>
      </c>
    </row>
    <row r="48" spans="2:10" ht="57.75" customHeight="1" x14ac:dyDescent="0.15">
      <c r="B48" s="14"/>
      <c r="C48" s="1214" t="s">
        <v>4</v>
      </c>
      <c r="D48" s="1214"/>
      <c r="E48" s="1215"/>
      <c r="F48" s="15">
        <v>3.97</v>
      </c>
      <c r="G48" s="16">
        <v>5.35</v>
      </c>
      <c r="H48" s="16">
        <v>4.18</v>
      </c>
      <c r="I48" s="16">
        <v>4.04</v>
      </c>
      <c r="J48" s="17">
        <v>4.93</v>
      </c>
    </row>
    <row r="49" spans="2:10" ht="57.75" customHeight="1" thickBot="1" x14ac:dyDescent="0.2">
      <c r="B49" s="18"/>
      <c r="C49" s="1216" t="s">
        <v>5</v>
      </c>
      <c r="D49" s="1216"/>
      <c r="E49" s="1217"/>
      <c r="F49" s="19" t="s">
        <v>562</v>
      </c>
      <c r="G49" s="20">
        <v>1.31</v>
      </c>
      <c r="H49" s="20">
        <v>1.45</v>
      </c>
      <c r="I49" s="20">
        <v>0.23</v>
      </c>
      <c r="J49" s="21">
        <v>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4rDCcbtcjZzVYRwX9Xszeg8t+RbqB0wB5NDFj59h0RMuP4LqZvPT35K4ik3zehdmYwsW6Z5d+Yp1PopaUgG7g==" saltValue="R49KNk7WNaB6qm7cEaQHKA==" spinCount="100000" sheet="1" objects="1" scenarios="1"/>
  <mergeCells count="3">
    <mergeCell ref="C47:E47"/>
    <mergeCell ref="C48:E48"/>
    <mergeCell ref="C49:E49"/>
  </mergeCells>
  <phoneticPr fontId="4"/>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2019-03-11T08:29:50Z</cp:lastPrinted>
  <dcterms:created xsi:type="dcterms:W3CDTF">2019-02-14T04:15:10Z</dcterms:created>
  <dcterms:modified xsi:type="dcterms:W3CDTF">2019-10-24T06:41:38Z</dcterms:modified>
  <cp:category/>
</cp:coreProperties>
</file>